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-19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74" i="4" l="1"/>
  <c r="H74" i="4" s="1"/>
  <c r="E73" i="4"/>
  <c r="H73" i="4" s="1"/>
  <c r="E72" i="4"/>
  <c r="H72" i="4" s="1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13" i="4" l="1"/>
  <c r="F113" i="4"/>
  <c r="D113" i="4"/>
  <c r="H111" i="4"/>
  <c r="H107" i="4"/>
  <c r="H103" i="4"/>
  <c r="H99" i="4"/>
  <c r="E111" i="4"/>
  <c r="E109" i="4"/>
  <c r="H109" i="4" s="1"/>
  <c r="E107" i="4"/>
  <c r="E105" i="4"/>
  <c r="H105" i="4" s="1"/>
  <c r="E103" i="4"/>
  <c r="E101" i="4"/>
  <c r="H101" i="4" s="1"/>
  <c r="E99" i="4"/>
  <c r="C113" i="4"/>
  <c r="G91" i="4"/>
  <c r="F91" i="4"/>
  <c r="H89" i="4"/>
  <c r="H87" i="4"/>
  <c r="E89" i="4"/>
  <c r="E88" i="4"/>
  <c r="H88" i="4" s="1"/>
  <c r="E87" i="4"/>
  <c r="E86" i="4"/>
  <c r="H86" i="4" s="1"/>
  <c r="H91" i="4" s="1"/>
  <c r="D91" i="4"/>
  <c r="C9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7" i="4"/>
  <c r="F77" i="4"/>
  <c r="D77" i="4"/>
  <c r="C77" i="4"/>
  <c r="H113" i="4" l="1"/>
  <c r="E91" i="4"/>
  <c r="E113" i="4"/>
  <c r="H77" i="4"/>
  <c r="E77" i="4"/>
  <c r="E40" i="5" l="1"/>
  <c r="H40" i="5" s="1"/>
  <c r="E39" i="5"/>
  <c r="H39" i="5" s="1"/>
  <c r="E38" i="5"/>
  <c r="H38" i="5" s="1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12" i="6" s="1"/>
  <c r="H74" i="6"/>
  <c r="H72" i="6"/>
  <c r="H67" i="6"/>
  <c r="H42" i="6"/>
  <c r="H40" i="6"/>
  <c r="H38" i="6"/>
  <c r="H34" i="6"/>
  <c r="H11" i="6"/>
  <c r="H7" i="6"/>
  <c r="E76" i="6"/>
  <c r="H76" i="6" s="1"/>
  <c r="E75" i="6"/>
  <c r="H75" i="6" s="1"/>
  <c r="E74" i="6"/>
  <c r="E73" i="6"/>
  <c r="H73" i="6" s="1"/>
  <c r="E72" i="6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H41" i="6" s="1"/>
  <c r="E40" i="6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57" i="6" l="1"/>
  <c r="E53" i="6"/>
  <c r="H53" i="6" s="1"/>
  <c r="H36" i="5"/>
  <c r="E36" i="5"/>
  <c r="H25" i="5"/>
  <c r="C42" i="5"/>
  <c r="H16" i="5"/>
  <c r="G42" i="5"/>
  <c r="F42" i="5"/>
  <c r="E6" i="5"/>
  <c r="D42" i="5"/>
  <c r="H6" i="5"/>
  <c r="E16" i="8"/>
  <c r="H6" i="8"/>
  <c r="H16" i="8" s="1"/>
  <c r="E69" i="6"/>
  <c r="H69" i="6" s="1"/>
  <c r="H57" i="6"/>
  <c r="E43" i="6"/>
  <c r="H43" i="6" s="1"/>
  <c r="E33" i="6"/>
  <c r="H33" i="6" s="1"/>
  <c r="E23" i="6"/>
  <c r="H23" i="6" s="1"/>
  <c r="G77" i="6"/>
  <c r="C77" i="6"/>
  <c r="F77" i="6"/>
  <c r="E13" i="6"/>
  <c r="H13" i="6" s="1"/>
  <c r="D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<sst xmlns="http://schemas.openxmlformats.org/spreadsheetml/2006/main" count="276" uniqueCount="207">
  <si>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</si>
  <si>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</si>
  <si>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</si>
  <si>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</si>
  <si>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</si>
  <si>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</si>
  <si>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</si>
  <si>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</si>
  <si>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</si>
  <si>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</si>
  <si>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</si>
  <si>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</si>
  <si>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</si>
  <si>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</si>
  <si>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</si>
  <si>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</si>
  <si>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</si>
  <si>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</si>
  <si>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</si>
  <si>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</si>
  <si>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</si>
  <si>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</si>
  <si>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</si>
  <si>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</si>
  <si>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</si>
  <si>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</si>
  <si>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</si>
  <si>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</si>
  <si>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</si>
  <si>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</si>
  <si>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</si>
  <si>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</si>
  <si>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</si>
  <si>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</si>
  <si>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</si>
  <si>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</si>
  <si>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</si>
  <si>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</si>
  <si>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</si>
  <si>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</si>
  <si>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</si>
  <si>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</si>
  <si>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</si>
  <si>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</si>
  <si>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</si>
  <si>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</si>
  <si>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</si>
  <si>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</si>
  <si>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</si>
  <si>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</si>
  <si>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</si>
  <si>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</si>
  <si>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</si>
  <si>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</si>
  <si>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</si>
  <si>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</si>
  <si>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</si>
  <si>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</si>
  <si>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</si>
  <si>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</si>
  <si>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</si>
  <si>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</si>
  <si>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</si>
  <si>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</si>
  <si>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</si>
  <si>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</si>
  <si>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</si>
  <si>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</si>
  <si>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</si>
  <si>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</si>
  <si>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</si>
  <si>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</si>
  <si>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</si>
  <si>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</si>
  <si>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</si>
  <si>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</si>
  <si>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</si>
  <si>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</si>
  <si>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</si>
  <si>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</si>
  <si>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</si>
  <si>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</si>
  <si>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</si>
  <si>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</si>
  <si>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</si>
  <si>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</si>
  <si>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</si>
  <si>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</si>
  <si>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</si>
  <si>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</si>
  <si>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</si>
  <si>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</si>
  <si>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</si>
  <si>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</si>
  <si>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</si>
  <si>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</si>
  <si>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</si>
  <si>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</si>
  <si>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</si>
  <si>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</si>
  <si>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</si>
  <si>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</si>
  <si>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</si>
  <si>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</si>
  <si>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</si>
  <si>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</si>
  <si>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</si>
  <si>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</si>
  <si>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</si>
  <si>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</si>
  <si>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</si>
  <si>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</si>
  <si>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</si>
  <si>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</si>
  <si>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</si>
  <si>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</si>
  <si>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</si>
  <si>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</si>
  <si>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</si>
  <si>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</si>
  <si>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</si>
  <si>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</si>
  <si>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</si>
  <si>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</si>
  <si>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</si>
  <si>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</si>
  <si>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</si>
  <si>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</si>
  <si>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</si>
  <si>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</si>
  <si>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</si>
  <si>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DIR. COMUNICACION SOCIAL</t>
  </si>
  <si>
    <t>JUZGADO ADMINISTATIVO MUNICIPAL</t>
  </si>
  <si>
    <t>ARCHIVO MUNICIPAL</t>
  </si>
  <si>
    <t>JUNTA LOCAL DE RECLUTAMIENTO</t>
  </si>
  <si>
    <t>DIR. UNIDAD DE INSPECCION</t>
  </si>
  <si>
    <t>DIRECCION DE TRANSPORTES</t>
  </si>
  <si>
    <t>DIR. PROTECCION CIVIL</t>
  </si>
  <si>
    <t>DIR. GRAL. PROG. SEGURIDAD PUBLICA</t>
  </si>
  <si>
    <t>JEFATURA EVENTOS ESPECIALES</t>
  </si>
  <si>
    <t>DIRECCION JURIDICA</t>
  </si>
  <si>
    <t>TESORERIA MUNICIPAL</t>
  </si>
  <si>
    <t>DIR. GRAL. RELACIONES LABORALES</t>
  </si>
  <si>
    <t>CONTRALORIA MUNICIPAL</t>
  </si>
  <si>
    <t>DIR. SISTEMAS DE INFORMACION</t>
  </si>
  <si>
    <t>DIR. GRAL. DESARROLLO SOCIAL Y HUMANO</t>
  </si>
  <si>
    <t>DIR. DESARROLLO ECONOMICO</t>
  </si>
  <si>
    <t>DEPTO. CENTRO CIVICO</t>
  </si>
  <si>
    <t>JEFATURA DE PREDIAL</t>
  </si>
  <si>
    <t>DIR. RECURSOS MATERIALES</t>
  </si>
  <si>
    <t>JEFATURA DE ALMACEN</t>
  </si>
  <si>
    <t>DIR. DE CATASTRO</t>
  </si>
  <si>
    <t>DIR. DESARROLLO URBANO Y ECOLOGIA</t>
  </si>
  <si>
    <t>DIR. GENERAL OBRA PUBLICA</t>
  </si>
  <si>
    <t>DIR. ECOLOGIA Y MEDIO AMBIENTE</t>
  </si>
  <si>
    <t>JEFATURA DE MANTENIMIENTO GENERAL</t>
  </si>
  <si>
    <t>DIR. CULTURA EDUCACION Y DEPORTES</t>
  </si>
  <si>
    <t>DIR. DE EDUCACION</t>
  </si>
  <si>
    <t>DIR. COM. MUNICIPAL DEPORTE</t>
  </si>
  <si>
    <t>DIR. DE TURISMO</t>
  </si>
  <si>
    <t>DIR. GRAL. SERVICIOS GENERALES</t>
  </si>
  <si>
    <t>JEF. LIMPIA Y RECOLECCION DE BASURA</t>
  </si>
  <si>
    <t>JEFATURA DE PARQUES Y JARDINES</t>
  </si>
  <si>
    <t>MDO. TOMASA ESTEVES</t>
  </si>
  <si>
    <t>DIR. DE RASTRO</t>
  </si>
  <si>
    <t>DEPTO. ALUMBRADO PUBLICO</t>
  </si>
  <si>
    <t>JEFATURA DE TALLER MUNICIPAL</t>
  </si>
  <si>
    <t>MERCADO BARAHONA</t>
  </si>
  <si>
    <t>JEFATURA DE ECOPARQUE</t>
  </si>
  <si>
    <t>DEPTO. PANTEONES</t>
  </si>
  <si>
    <t>DIR. GRAL. SERVICIOS MUNICIPALES</t>
  </si>
  <si>
    <t>OFICIALIA MAYOR</t>
  </si>
  <si>
    <t>DIF</t>
  </si>
  <si>
    <t>INSADIS</t>
  </si>
  <si>
    <t>INST MPAL DE SALAMANCA DE LA MUJER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</si>
  <si>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</si>
  <si>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</si>
  <si>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</si>
  <si>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</si>
  <si>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</si>
  <si>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</si>
  <si>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</si>
  <si>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</si>
  <si>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</si>
  <si>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</si>
  <si>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</si>
  <si>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</si>
  <si>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</si>
  <si>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</si>
  <si>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</si>
  <si>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</si>
  <si>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</si>
  <si>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</si>
  <si>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</si>
  <si>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</si>
  <si>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CAJA UNICA TESORERIA MUNICIPAL</t>
  </si>
  <si>
    <t>Gobierno (Federal/Estatal/Municipal) de MUNICIPIO DE SALAMANCA, GUANAJUATO.
Estado Analítico del Ejercicio del Presupuesto de Egresos
Clasificación Administrativa
Del 1 de Enero al AL 31 DE MARZO DEL 2019</t>
  </si>
  <si>
    <t>Sector Paraestatal del Gobierno (Federal/Estatal/Municipal) de MUNICIPIO DE SALAMANCA, GUANAJUATO.
Estado Analítico del Ejercicio del Presupuesto de Egresos
Clasificación Administrativa
Del 1 de Enero al AL 31 DE MARZO DEL 2019</t>
  </si>
  <si>
    <t>MUNICIPIO DE SALAMANCA, GUANAJUATO.
ESTADO ANALÍTICO DEL EJERCICIO DEL PRESUPUESTO DE EGRESOS
Clasificación por Objeto del Gasto (Capítulo y Concepto)
DEL 01 DE ENERO AL 31 DE MARZO DEL 2019</t>
  </si>
  <si>
    <t>C.P. HUMBERTO RAZO ARTEAGA</t>
  </si>
  <si>
    <t>LIC.  y M.F. CANDELARIA CAMPOS CISNEROS</t>
  </si>
  <si>
    <t>TESORERO MUNICIPAL</t>
  </si>
  <si>
    <t>DIRECTORA DE FINANZAS</t>
  </si>
  <si>
    <t>MUNICIPIO DE SALAMANCA, GUANAJUATO.
ESTADO ANALÍTICO DEL EJERCICIO DEL PRESUPUESTO DE EGRESOS
Clasificación Económica (por Tipo de Gasto)
DEL 01 DE ENERO AL 31 DE MARZO DEL 2019</t>
  </si>
  <si>
    <t>MUNICIPIO DE SALAMANCA, GUANAJUATO.
ESTADO ANALÍTICO DEL EJERCICIO DEL PRESUPUESTO DE EGRESOS
Clasificación Administrativa
DEL 01 DE ENERO AL 31 DE MARZO DEL 2019</t>
  </si>
  <si>
    <t>LIC. y M.F. CANDELARIA CAMPOS CISNEROS</t>
  </si>
  <si>
    <t>MUNICIPIO DE SALAMANCA, GUANAJUATO.
ESTADO ANALÍTICO DEL EJERCICIO DEL PRESUPUESTO DE EGRESOS
Clasificación Funcional (Finalidad y Función)
DEL  01 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</si>
</sst>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11" fillId="0" borderId="8" xfId="0" applyNumberFormat="1" applyFont="1" applyFill="1" applyBorder="1" applyProtection="1">
      <protection locked="0"/>
    </xf>
    <xf numFmtId="4" fontId="12" fillId="0" borderId="14" xfId="0" applyNumberFormat="1" applyFont="1" applyFill="1" applyBorder="1" applyProtection="1">
      <protection locked="0"/>
    </xf>
    <xf numFmtId="4" fontId="1" fillId="0" borderId="14" xfId="0" applyNumberFormat="1" applyFont="1" applyBorder="1" applyProtection="1">
      <protection locked="0"/>
    </xf>
    <xf numFmtId="4" fontId="1" fillId="0" borderId="15" xfId="0" applyNumberFormat="1" applyFont="1" applyBorder="1" applyProtection="1">
      <protection locked="0"/>
    </xf>
    <xf numFmtId="4" fontId="11" fillId="0" borderId="14" xfId="0" applyNumberFormat="1" applyFont="1" applyFill="1" applyBorder="1" applyProtection="1">
      <protection locked="0"/>
    </xf>
    <xf numFmtId="4" fontId="10" fillId="0" borderId="14" xfId="0" applyNumberFormat="1" applyFont="1" applyFill="1" applyBorder="1" applyProtection="1">
      <protection locked="0"/>
    </xf>
    <xf numFmtId="4" fontId="10" fillId="0" borderId="15" xfId="0" applyNumberFormat="1" applyFont="1" applyFill="1" applyBorder="1" applyProtection="1">
      <protection locked="0"/>
    </xf>
    <xf numFmtId="4" fontId="10" fillId="0" borderId="13" xfId="0" applyNumberFormat="1" applyFon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Fill="1" applyBorder="1" applyAlignment="1" applyProtection="1">
      <alignment horizontal="center" vertical="top" wrapText="1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9" fillId="0" borderId="0" xfId="7" applyFont="1" applyFill="1" applyBorder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21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5" width="22" style="1" customWidth="1"/>
    <col min="6" max="8" width="18.33203125" style="1" customWidth="1"/>
    <col min="9" max="16384" width="12" style="1"/>
  </cols>
  <sheetData>
    <row r="1" spans="1:8" ht="50.1" customHeight="1" x14ac:dyDescent="0.2">
      <c r="A1" s="60" t="s">
        <v>198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ht="12" x14ac:dyDescent="0.2">
      <c r="A5" s="45" t="s">
        <v>61</v>
      </c>
      <c r="B5" s="7"/>
      <c r="C5" s="54">
        <f>SUM(C6:C12)</f>
        <v>347997405.97999996</v>
      </c>
      <c r="D5" s="54">
        <f>SUM(D6:D12)</f>
        <v>3096400.0000000009</v>
      </c>
      <c r="E5" s="54">
        <f>C5+D5</f>
        <v>351093805.97999996</v>
      </c>
      <c r="F5" s="54">
        <f>SUM(F6:F12)</f>
        <v>59280749.109999999</v>
      </c>
      <c r="G5" s="54">
        <f>SUM(G6:G12)</f>
        <v>59280749.109999999</v>
      </c>
      <c r="H5" s="54">
        <f>E5-F5</f>
        <v>291813056.86999995</v>
      </c>
    </row>
    <row r="6" spans="1:8" ht="12" x14ac:dyDescent="0.2">
      <c r="A6" s="46">
        <v>1100</v>
      </c>
      <c r="B6" s="11" t="s">
        <v>70</v>
      </c>
      <c r="C6" s="53">
        <v>205233011.11000001</v>
      </c>
      <c r="D6" s="53">
        <v>8423700.0800000001</v>
      </c>
      <c r="E6" s="53">
        <f t="shared" ref="E6:E69" si="0">C6+D6</f>
        <v>213656711.19000003</v>
      </c>
      <c r="F6" s="53">
        <v>33581340.049999997</v>
      </c>
      <c r="G6" s="53">
        <v>33581340.049999997</v>
      </c>
      <c r="H6" s="53">
        <f t="shared" ref="H6:H69" si="1">E6-F6</f>
        <v>180075371.14000005</v>
      </c>
    </row>
    <row r="7" spans="1:8" ht="12" x14ac:dyDescent="0.2">
      <c r="A7" s="46">
        <v>1200</v>
      </c>
      <c r="B7" s="11" t="s">
        <v>71</v>
      </c>
      <c r="C7" s="53">
        <v>5279141.1900000004</v>
      </c>
      <c r="D7" s="53">
        <v>-17000</v>
      </c>
      <c r="E7" s="53">
        <f t="shared" si="0"/>
        <v>5262141.1900000004</v>
      </c>
      <c r="F7" s="53">
        <v>669804.71</v>
      </c>
      <c r="G7" s="53">
        <v>669804.71</v>
      </c>
      <c r="H7" s="53">
        <f t="shared" si="1"/>
        <v>4592336.4800000004</v>
      </c>
    </row>
    <row r="8" spans="1:8" ht="12" x14ac:dyDescent="0.2">
      <c r="A8" s="46">
        <v>1300</v>
      </c>
      <c r="B8" s="11" t="s">
        <v>72</v>
      </c>
      <c r="C8" s="53">
        <v>38643283.259999998</v>
      </c>
      <c r="D8" s="53">
        <v>-1162620.02</v>
      </c>
      <c r="E8" s="53">
        <f t="shared" si="0"/>
        <v>37480663.239999995</v>
      </c>
      <c r="F8" s="53">
        <v>7741820.6699999999</v>
      </c>
      <c r="G8" s="53">
        <v>7741820.6699999999</v>
      </c>
      <c r="H8" s="53">
        <f t="shared" si="1"/>
        <v>29738842.569999993</v>
      </c>
    </row>
    <row r="9" spans="1:8" ht="12" x14ac:dyDescent="0.2">
      <c r="A9" s="46">
        <v>1400</v>
      </c>
      <c r="B9" s="11" t="s">
        <v>35</v>
      </c>
      <c r="C9" s="53">
        <v>68083798.709999993</v>
      </c>
      <c r="D9" s="53">
        <v>-5900471.3099999996</v>
      </c>
      <c r="E9" s="53">
        <f t="shared" si="0"/>
        <v>62183327.399999991</v>
      </c>
      <c r="F9" s="53">
        <v>10782547.01</v>
      </c>
      <c r="G9" s="53">
        <v>10782547.01</v>
      </c>
      <c r="H9" s="53">
        <f t="shared" si="1"/>
        <v>51400780.389999993</v>
      </c>
    </row>
    <row r="10" spans="1:8" ht="12" x14ac:dyDescent="0.2">
      <c r="A10" s="46">
        <v>1500</v>
      </c>
      <c r="B10" s="11" t="s">
        <v>73</v>
      </c>
      <c r="C10" s="53">
        <v>29385371.710000001</v>
      </c>
      <c r="D10" s="53">
        <v>2051176.26</v>
      </c>
      <c r="E10" s="53">
        <f t="shared" si="0"/>
        <v>31436547.970000003</v>
      </c>
      <c r="F10" s="53">
        <v>6505236.6699999999</v>
      </c>
      <c r="G10" s="53">
        <v>6505236.6699999999</v>
      </c>
      <c r="H10" s="53">
        <f t="shared" si="1"/>
        <v>24931311.300000004</v>
      </c>
    </row>
    <row r="11" spans="1:8" ht="12" x14ac:dyDescent="0.2">
      <c r="A11" s="46">
        <v>1600</v>
      </c>
      <c r="B11" s="11" t="s">
        <v>36</v>
      </c>
      <c r="C11" s="53">
        <v>1362400</v>
      </c>
      <c r="D11" s="53">
        <v>-298385.01</v>
      </c>
      <c r="E11" s="53">
        <f t="shared" si="0"/>
        <v>1064014.99</v>
      </c>
      <c r="F11" s="53">
        <v>0</v>
      </c>
      <c r="G11" s="53">
        <v>0</v>
      </c>
      <c r="H11" s="53">
        <f t="shared" si="1"/>
        <v>1064014.99</v>
      </c>
    </row>
    <row r="12" spans="1:8" ht="12" x14ac:dyDescent="0.2">
      <c r="A12" s="46">
        <v>1700</v>
      </c>
      <c r="B12" s="11" t="s">
        <v>74</v>
      </c>
      <c r="C12" s="53">
        <v>10400</v>
      </c>
      <c r="D12" s="53">
        <v>0</v>
      </c>
      <c r="E12" s="53">
        <f t="shared" si="0"/>
        <v>10400</v>
      </c>
      <c r="F12" s="53">
        <v>0</v>
      </c>
      <c r="G12" s="53">
        <v>0</v>
      </c>
      <c r="H12" s="53">
        <f t="shared" si="1"/>
        <v>10400</v>
      </c>
    </row>
    <row r="13" spans="1:8" ht="12" x14ac:dyDescent="0.2">
      <c r="A13" s="45" t="s">
        <v>62</v>
      </c>
      <c r="B13" s="7"/>
      <c r="C13" s="53">
        <f>SUM(C14:C22)</f>
        <v>33996435.719999999</v>
      </c>
      <c r="D13" s="53">
        <f>SUM(D14:D22)</f>
        <v>14827815.790000001</v>
      </c>
      <c r="E13" s="53">
        <f t="shared" si="0"/>
        <v>48824251.509999998</v>
      </c>
      <c r="F13" s="53">
        <f>SUM(F14:F22)</f>
        <v>14029363.889999999</v>
      </c>
      <c r="G13" s="53">
        <f>SUM(G14:G22)</f>
        <v>11551491.379999999</v>
      </c>
      <c r="H13" s="53">
        <f t="shared" si="1"/>
        <v>34794887.619999997</v>
      </c>
    </row>
    <row r="14" spans="1:8" ht="12" x14ac:dyDescent="0.2">
      <c r="A14" s="46">
        <v>2100</v>
      </c>
      <c r="B14" s="11" t="s">
        <v>75</v>
      </c>
      <c r="C14" s="53">
        <v>4459208</v>
      </c>
      <c r="D14" s="53">
        <v>1365257.24</v>
      </c>
      <c r="E14" s="53">
        <f t="shared" si="0"/>
        <v>5824465.2400000002</v>
      </c>
      <c r="F14" s="53">
        <v>749908.51</v>
      </c>
      <c r="G14" s="53">
        <v>552893.57999999996</v>
      </c>
      <c r="H14" s="53">
        <f t="shared" si="1"/>
        <v>5074556.7300000004</v>
      </c>
    </row>
    <row r="15" spans="1:8" ht="12" x14ac:dyDescent="0.2">
      <c r="A15" s="46">
        <v>2200</v>
      </c>
      <c r="B15" s="11" t="s">
        <v>76</v>
      </c>
      <c r="C15" s="53">
        <v>159640</v>
      </c>
      <c r="D15" s="53">
        <v>609903.01</v>
      </c>
      <c r="E15" s="53">
        <f t="shared" si="0"/>
        <v>769543.01</v>
      </c>
      <c r="F15" s="53">
        <v>169065.62</v>
      </c>
      <c r="G15" s="53">
        <v>153933.12</v>
      </c>
      <c r="H15" s="53">
        <f t="shared" si="1"/>
        <v>600477.39</v>
      </c>
    </row>
    <row r="16" spans="1:8" ht="12" x14ac:dyDescent="0.2">
      <c r="A16" s="46">
        <v>2300</v>
      </c>
      <c r="B16" s="11" t="s">
        <v>77</v>
      </c>
      <c r="C16" s="53">
        <v>0</v>
      </c>
      <c r="D16" s="53">
        <v>29500</v>
      </c>
      <c r="E16" s="53">
        <f t="shared" si="0"/>
        <v>29500</v>
      </c>
      <c r="F16" s="53">
        <v>1500.46</v>
      </c>
      <c r="G16" s="53">
        <v>0</v>
      </c>
      <c r="H16" s="53">
        <f t="shared" si="1"/>
        <v>27999.54</v>
      </c>
    </row>
    <row r="17" spans="1:8" ht="12" x14ac:dyDescent="0.2">
      <c r="A17" s="46">
        <v>2400</v>
      </c>
      <c r="B17" s="11" t="s">
        <v>78</v>
      </c>
      <c r="C17" s="53">
        <v>7198204.5199999996</v>
      </c>
      <c r="D17" s="53">
        <v>11970715.32</v>
      </c>
      <c r="E17" s="53">
        <f t="shared" si="0"/>
        <v>19168919.84</v>
      </c>
      <c r="F17" s="53">
        <v>8317512.9100000001</v>
      </c>
      <c r="G17" s="53">
        <v>7747760.71</v>
      </c>
      <c r="H17" s="53">
        <f t="shared" si="1"/>
        <v>10851406.93</v>
      </c>
    </row>
    <row r="18" spans="1:8" ht="12" x14ac:dyDescent="0.2">
      <c r="A18" s="46">
        <v>2500</v>
      </c>
      <c r="B18" s="11" t="s">
        <v>79</v>
      </c>
      <c r="C18" s="53">
        <v>258440</v>
      </c>
      <c r="D18" s="53">
        <v>49000</v>
      </c>
      <c r="E18" s="53">
        <f t="shared" si="0"/>
        <v>307440</v>
      </c>
      <c r="F18" s="53">
        <v>19361.37</v>
      </c>
      <c r="G18" s="53">
        <v>8322.36</v>
      </c>
      <c r="H18" s="53">
        <f t="shared" si="1"/>
        <v>288078.63</v>
      </c>
    </row>
    <row r="19" spans="1:8" ht="12" x14ac:dyDescent="0.2">
      <c r="A19" s="46">
        <v>2600</v>
      </c>
      <c r="B19" s="11" t="s">
        <v>80</v>
      </c>
      <c r="C19" s="53">
        <v>16120000</v>
      </c>
      <c r="D19" s="53">
        <v>24065.22</v>
      </c>
      <c r="E19" s="53">
        <f t="shared" si="0"/>
        <v>16144065.220000001</v>
      </c>
      <c r="F19" s="53">
        <v>4262513.26</v>
      </c>
      <c r="G19" s="53">
        <v>2803442.51</v>
      </c>
      <c r="H19" s="53">
        <f t="shared" si="1"/>
        <v>11881551.960000001</v>
      </c>
    </row>
    <row r="20" spans="1:8" ht="12" x14ac:dyDescent="0.2">
      <c r="A20" s="46">
        <v>2700</v>
      </c>
      <c r="B20" s="11" t="s">
        <v>81</v>
      </c>
      <c r="C20" s="53">
        <v>4594075.2</v>
      </c>
      <c r="D20" s="53">
        <v>243000</v>
      </c>
      <c r="E20" s="53">
        <f t="shared" si="0"/>
        <v>4837075.2</v>
      </c>
      <c r="F20" s="53">
        <v>51225.58</v>
      </c>
      <c r="G20" s="53">
        <v>42337.58</v>
      </c>
      <c r="H20" s="53">
        <f t="shared" si="1"/>
        <v>4785849.62</v>
      </c>
    </row>
    <row r="21" spans="1:8" ht="12" x14ac:dyDescent="0.2">
      <c r="A21" s="46">
        <v>2800</v>
      </c>
      <c r="B21" s="11" t="s">
        <v>82</v>
      </c>
      <c r="C21" s="53">
        <v>0</v>
      </c>
      <c r="D21" s="53">
        <v>0</v>
      </c>
      <c r="E21" s="53">
        <f t="shared" si="0"/>
        <v>0</v>
      </c>
      <c r="F21" s="53">
        <v>0</v>
      </c>
      <c r="G21" s="53">
        <v>0</v>
      </c>
      <c r="H21" s="53">
        <f t="shared" si="1"/>
        <v>0</v>
      </c>
    </row>
    <row r="22" spans="1:8" ht="12" x14ac:dyDescent="0.2">
      <c r="A22" s="46">
        <v>2900</v>
      </c>
      <c r="B22" s="11" t="s">
        <v>83</v>
      </c>
      <c r="C22" s="53">
        <v>1206868</v>
      </c>
      <c r="D22" s="53">
        <v>536375</v>
      </c>
      <c r="E22" s="53">
        <f t="shared" si="0"/>
        <v>1743243</v>
      </c>
      <c r="F22" s="53">
        <v>458276.18</v>
      </c>
      <c r="G22" s="53">
        <v>242801.52</v>
      </c>
      <c r="H22" s="53">
        <f t="shared" si="1"/>
        <v>1284966.82</v>
      </c>
    </row>
    <row r="23" spans="1:8" ht="12" x14ac:dyDescent="0.2">
      <c r="A23" s="45" t="s">
        <v>63</v>
      </c>
      <c r="B23" s="7"/>
      <c r="C23" s="53">
        <f>SUM(C24:C32)</f>
        <v>210420838.88999999</v>
      </c>
      <c r="D23" s="53">
        <f>SUM(D24:D32)</f>
        <v>1426678.2899999991</v>
      </c>
      <c r="E23" s="53">
        <f t="shared" si="0"/>
        <v>211847517.17999998</v>
      </c>
      <c r="F23" s="53">
        <f>SUM(F24:F32)</f>
        <v>50002932.519999996</v>
      </c>
      <c r="G23" s="53">
        <f>SUM(G24:G32)</f>
        <v>48624266.159999996</v>
      </c>
      <c r="H23" s="53">
        <f t="shared" si="1"/>
        <v>161844584.65999997</v>
      </c>
    </row>
    <row r="24" spans="1:8" ht="12" x14ac:dyDescent="0.2">
      <c r="A24" s="46">
        <v>3100</v>
      </c>
      <c r="B24" s="11" t="s">
        <v>84</v>
      </c>
      <c r="C24" s="53">
        <v>9439040</v>
      </c>
      <c r="D24" s="53">
        <v>80076.95</v>
      </c>
      <c r="E24" s="53">
        <f t="shared" si="0"/>
        <v>9519116.9499999993</v>
      </c>
      <c r="F24" s="53">
        <v>2185031.0299999998</v>
      </c>
      <c r="G24" s="53">
        <v>1785803.16</v>
      </c>
      <c r="H24" s="53">
        <f t="shared" si="1"/>
        <v>7334085.9199999999</v>
      </c>
    </row>
    <row r="25" spans="1:8" ht="12" x14ac:dyDescent="0.2">
      <c r="A25" s="46">
        <v>3200</v>
      </c>
      <c r="B25" s="11" t="s">
        <v>85</v>
      </c>
      <c r="C25" s="53">
        <v>30573459.579999998</v>
      </c>
      <c r="D25" s="53">
        <v>1002441.31</v>
      </c>
      <c r="E25" s="53">
        <f t="shared" si="0"/>
        <v>31575900.889999997</v>
      </c>
      <c r="F25" s="53">
        <v>7867137.0499999998</v>
      </c>
      <c r="G25" s="53">
        <v>7849023.4100000001</v>
      </c>
      <c r="H25" s="53">
        <f t="shared" si="1"/>
        <v>23708763.839999996</v>
      </c>
    </row>
    <row r="26" spans="1:8" ht="12" x14ac:dyDescent="0.2">
      <c r="A26" s="46">
        <v>3300</v>
      </c>
      <c r="B26" s="11" t="s">
        <v>86</v>
      </c>
      <c r="C26" s="53">
        <v>27183000</v>
      </c>
      <c r="D26" s="53">
        <v>6101582.2000000002</v>
      </c>
      <c r="E26" s="53">
        <f t="shared" si="0"/>
        <v>33284582.199999999</v>
      </c>
      <c r="F26" s="53">
        <v>6371324.0499999998</v>
      </c>
      <c r="G26" s="53">
        <v>6337695.6500000004</v>
      </c>
      <c r="H26" s="53">
        <f t="shared" si="1"/>
        <v>26913258.149999999</v>
      </c>
    </row>
    <row r="27" spans="1:8" ht="12" x14ac:dyDescent="0.2">
      <c r="A27" s="46">
        <v>3400</v>
      </c>
      <c r="B27" s="11" t="s">
        <v>87</v>
      </c>
      <c r="C27" s="53">
        <v>2714400</v>
      </c>
      <c r="D27" s="53">
        <v>3023700</v>
      </c>
      <c r="E27" s="53">
        <f t="shared" si="0"/>
        <v>5738100</v>
      </c>
      <c r="F27" s="53">
        <v>3283487.61</v>
      </c>
      <c r="G27" s="53">
        <v>3283487.61</v>
      </c>
      <c r="H27" s="53">
        <f t="shared" si="1"/>
        <v>2454612.39</v>
      </c>
    </row>
    <row r="28" spans="1:8" ht="12" x14ac:dyDescent="0.2">
      <c r="A28" s="46">
        <v>3500</v>
      </c>
      <c r="B28" s="11" t="s">
        <v>88</v>
      </c>
      <c r="C28" s="53">
        <v>25314469.440000001</v>
      </c>
      <c r="D28" s="53">
        <v>-8155830</v>
      </c>
      <c r="E28" s="53">
        <f t="shared" si="0"/>
        <v>17158639.440000001</v>
      </c>
      <c r="F28" s="53">
        <v>684920.39</v>
      </c>
      <c r="G28" s="53">
        <v>283065.07</v>
      </c>
      <c r="H28" s="53">
        <f t="shared" si="1"/>
        <v>16473719.050000001</v>
      </c>
    </row>
    <row r="29" spans="1:8" ht="12" x14ac:dyDescent="0.2">
      <c r="A29" s="46">
        <v>3600</v>
      </c>
      <c r="B29" s="11" t="s">
        <v>89</v>
      </c>
      <c r="C29" s="53">
        <v>11336000</v>
      </c>
      <c r="D29" s="53">
        <v>-1183801.26</v>
      </c>
      <c r="E29" s="53">
        <f t="shared" si="0"/>
        <v>10152198.74</v>
      </c>
      <c r="F29" s="53">
        <v>1399763.27</v>
      </c>
      <c r="G29" s="53">
        <v>1276325.93</v>
      </c>
      <c r="H29" s="53">
        <f t="shared" si="1"/>
        <v>8752435.4700000007</v>
      </c>
    </row>
    <row r="30" spans="1:8" ht="12" x14ac:dyDescent="0.2">
      <c r="A30" s="46">
        <v>3700</v>
      </c>
      <c r="B30" s="11" t="s">
        <v>90</v>
      </c>
      <c r="C30" s="53">
        <v>624689.77</v>
      </c>
      <c r="D30" s="53">
        <v>790958.5</v>
      </c>
      <c r="E30" s="53">
        <f t="shared" si="0"/>
        <v>1415648.27</v>
      </c>
      <c r="F30" s="53">
        <v>128315.83</v>
      </c>
      <c r="G30" s="53">
        <v>128315.83</v>
      </c>
      <c r="H30" s="53">
        <f t="shared" si="1"/>
        <v>1287332.44</v>
      </c>
    </row>
    <row r="31" spans="1:8" ht="12" x14ac:dyDescent="0.2">
      <c r="A31" s="46">
        <v>3800</v>
      </c>
      <c r="B31" s="11" t="s">
        <v>91</v>
      </c>
      <c r="C31" s="53">
        <v>2268240</v>
      </c>
      <c r="D31" s="53">
        <v>17059285.390000001</v>
      </c>
      <c r="E31" s="53">
        <f t="shared" si="0"/>
        <v>19327525.390000001</v>
      </c>
      <c r="F31" s="53">
        <v>2499117.15</v>
      </c>
      <c r="G31" s="53">
        <v>2096713.36</v>
      </c>
      <c r="H31" s="53">
        <f t="shared" si="1"/>
        <v>16828408.240000002</v>
      </c>
    </row>
    <row r="32" spans="1:8" ht="12" x14ac:dyDescent="0.2">
      <c r="A32" s="46">
        <v>3900</v>
      </c>
      <c r="B32" s="11" t="s">
        <v>19</v>
      </c>
      <c r="C32" s="53">
        <v>100967540.09999999</v>
      </c>
      <c r="D32" s="53">
        <v>-17291734.800000001</v>
      </c>
      <c r="E32" s="53">
        <f t="shared" si="0"/>
        <v>83675805.299999997</v>
      </c>
      <c r="F32" s="53">
        <v>25583836.140000001</v>
      </c>
      <c r="G32" s="53">
        <v>25583836.140000001</v>
      </c>
      <c r="H32" s="53">
        <f t="shared" si="1"/>
        <v>58091969.159999996</v>
      </c>
    </row>
    <row r="33" spans="1:8" ht="12" x14ac:dyDescent="0.2">
      <c r="A33" s="45" t="s">
        <v>64</v>
      </c>
      <c r="B33" s="7"/>
      <c r="C33" s="53">
        <f>SUM(C34:C42)</f>
        <v>46359965.600000001</v>
      </c>
      <c r="D33" s="53">
        <f>SUM(D34:D42)</f>
        <v>-20878.300000000003</v>
      </c>
      <c r="E33" s="53">
        <f t="shared" si="0"/>
        <v>46339087.300000004</v>
      </c>
      <c r="F33" s="53">
        <f>SUM(F34:F42)</f>
        <v>12159060.699999999</v>
      </c>
      <c r="G33" s="53">
        <f>SUM(G34:G42)</f>
        <v>11464948.699999999</v>
      </c>
      <c r="H33" s="53">
        <f t="shared" si="1"/>
        <v>34180026.600000009</v>
      </c>
    </row>
    <row r="34" spans="1:8" ht="12" x14ac:dyDescent="0.2">
      <c r="A34" s="46">
        <v>4100</v>
      </c>
      <c r="B34" s="11" t="s">
        <v>92</v>
      </c>
      <c r="C34" s="53">
        <v>0</v>
      </c>
      <c r="D34" s="53">
        <v>0</v>
      </c>
      <c r="E34" s="53">
        <f t="shared" si="0"/>
        <v>0</v>
      </c>
      <c r="F34" s="53">
        <v>0</v>
      </c>
      <c r="G34" s="53">
        <v>0</v>
      </c>
      <c r="H34" s="53">
        <f t="shared" si="1"/>
        <v>0</v>
      </c>
    </row>
    <row r="35" spans="1:8" ht="12" x14ac:dyDescent="0.2">
      <c r="A35" s="46">
        <v>4200</v>
      </c>
      <c r="B35" s="11" t="s">
        <v>93</v>
      </c>
      <c r="C35" s="53">
        <v>26000000</v>
      </c>
      <c r="D35" s="53">
        <v>0</v>
      </c>
      <c r="E35" s="53">
        <f t="shared" si="0"/>
        <v>26000000</v>
      </c>
      <c r="F35" s="53">
        <v>7861767.54</v>
      </c>
      <c r="G35" s="53">
        <v>7861767.54</v>
      </c>
      <c r="H35" s="53">
        <f t="shared" si="1"/>
        <v>18138232.460000001</v>
      </c>
    </row>
    <row r="36" spans="1:8" ht="12" x14ac:dyDescent="0.2">
      <c r="A36" s="46">
        <v>4300</v>
      </c>
      <c r="B36" s="11" t="s">
        <v>94</v>
      </c>
      <c r="C36" s="53">
        <v>5200000</v>
      </c>
      <c r="D36" s="53">
        <v>-70650.3</v>
      </c>
      <c r="E36" s="53">
        <f t="shared" si="0"/>
        <v>5129349.7</v>
      </c>
      <c r="F36" s="53">
        <v>1891849.7</v>
      </c>
      <c r="G36" s="53">
        <v>1224349.7</v>
      </c>
      <c r="H36" s="53">
        <f t="shared" si="1"/>
        <v>3237500</v>
      </c>
    </row>
    <row r="37" spans="1:8" ht="12" x14ac:dyDescent="0.2">
      <c r="A37" s="46">
        <v>4400</v>
      </c>
      <c r="B37" s="11" t="s">
        <v>95</v>
      </c>
      <c r="C37" s="53">
        <v>15159965.6</v>
      </c>
      <c r="D37" s="53">
        <v>49772</v>
      </c>
      <c r="E37" s="53">
        <f t="shared" si="0"/>
        <v>15209737.6</v>
      </c>
      <c r="F37" s="53">
        <v>2405443.46</v>
      </c>
      <c r="G37" s="53">
        <v>2378831.46</v>
      </c>
      <c r="H37" s="53">
        <f t="shared" si="1"/>
        <v>12804294.140000001</v>
      </c>
    </row>
    <row r="38" spans="1:8" ht="12" x14ac:dyDescent="0.2">
      <c r="A38" s="46">
        <v>4500</v>
      </c>
      <c r="B38" s="11" t="s">
        <v>41</v>
      </c>
      <c r="C38" s="53">
        <v>0</v>
      </c>
      <c r="D38" s="53">
        <v>0</v>
      </c>
      <c r="E38" s="53">
        <f t="shared" si="0"/>
        <v>0</v>
      </c>
      <c r="F38" s="53">
        <v>0</v>
      </c>
      <c r="G38" s="53">
        <v>0</v>
      </c>
      <c r="H38" s="53">
        <f t="shared" si="1"/>
        <v>0</v>
      </c>
    </row>
    <row r="39" spans="1:8" ht="12" x14ac:dyDescent="0.2">
      <c r="A39" s="46">
        <v>4600</v>
      </c>
      <c r="B39" s="11" t="s">
        <v>96</v>
      </c>
      <c r="C39" s="53">
        <v>0</v>
      </c>
      <c r="D39" s="53">
        <v>0</v>
      </c>
      <c r="E39" s="53">
        <f t="shared" si="0"/>
        <v>0</v>
      </c>
      <c r="F39" s="53">
        <v>0</v>
      </c>
      <c r="G39" s="53">
        <v>0</v>
      </c>
      <c r="H39" s="53">
        <f t="shared" si="1"/>
        <v>0</v>
      </c>
    </row>
    <row r="40" spans="1:8" ht="12" x14ac:dyDescent="0.2">
      <c r="A40" s="46">
        <v>4700</v>
      </c>
      <c r="B40" s="11" t="s">
        <v>97</v>
      </c>
      <c r="C40" s="53">
        <v>0</v>
      </c>
      <c r="D40" s="53">
        <v>0</v>
      </c>
      <c r="E40" s="53">
        <f t="shared" si="0"/>
        <v>0</v>
      </c>
      <c r="F40" s="53">
        <v>0</v>
      </c>
      <c r="G40" s="53">
        <v>0</v>
      </c>
      <c r="H40" s="53">
        <f t="shared" si="1"/>
        <v>0</v>
      </c>
    </row>
    <row r="41" spans="1:8" ht="12" x14ac:dyDescent="0.2">
      <c r="A41" s="46">
        <v>4800</v>
      </c>
      <c r="B41" s="11" t="s">
        <v>37</v>
      </c>
      <c r="C41" s="53">
        <v>0</v>
      </c>
      <c r="D41" s="53">
        <v>0</v>
      </c>
      <c r="E41" s="53">
        <f t="shared" si="0"/>
        <v>0</v>
      </c>
      <c r="F41" s="53">
        <v>0</v>
      </c>
      <c r="G41" s="53">
        <v>0</v>
      </c>
      <c r="H41" s="53">
        <f t="shared" si="1"/>
        <v>0</v>
      </c>
    </row>
    <row r="42" spans="1:8" ht="12" x14ac:dyDescent="0.2">
      <c r="A42" s="46">
        <v>4900</v>
      </c>
      <c r="B42" s="11" t="s">
        <v>98</v>
      </c>
      <c r="C42" s="53">
        <v>0</v>
      </c>
      <c r="D42" s="53">
        <v>0</v>
      </c>
      <c r="E42" s="53">
        <f t="shared" si="0"/>
        <v>0</v>
      </c>
      <c r="F42" s="53">
        <v>0</v>
      </c>
      <c r="G42" s="53">
        <v>0</v>
      </c>
      <c r="H42" s="53">
        <f t="shared" si="1"/>
        <v>0</v>
      </c>
    </row>
    <row r="43" spans="1:8" ht="12" x14ac:dyDescent="0.2">
      <c r="A43" s="45" t="s">
        <v>65</v>
      </c>
      <c r="B43" s="7"/>
      <c r="C43" s="53">
        <f>SUM(C44:C52)</f>
        <v>8092136</v>
      </c>
      <c r="D43" s="53">
        <f>SUM(D44:D52)</f>
        <v>-165084.44999999995</v>
      </c>
      <c r="E43" s="53">
        <f t="shared" si="0"/>
        <v>7927051.5499999998</v>
      </c>
      <c r="F43" s="53">
        <f>SUM(F44:F52)</f>
        <v>390908.4</v>
      </c>
      <c r="G43" s="53">
        <f>SUM(G44:G52)</f>
        <v>390908.4</v>
      </c>
      <c r="H43" s="53">
        <f t="shared" si="1"/>
        <v>7536143.1499999994</v>
      </c>
    </row>
    <row r="44" spans="1:8" ht="12" x14ac:dyDescent="0.2">
      <c r="A44" s="46">
        <v>5100</v>
      </c>
      <c r="B44" s="11" t="s">
        <v>99</v>
      </c>
      <c r="C44" s="53">
        <v>2052336</v>
      </c>
      <c r="D44" s="53">
        <v>547315.55000000005</v>
      </c>
      <c r="E44" s="53">
        <f t="shared" si="0"/>
        <v>2599651.5499999998</v>
      </c>
      <c r="F44" s="53">
        <v>321308.40000000002</v>
      </c>
      <c r="G44" s="53">
        <v>321308.40000000002</v>
      </c>
      <c r="H44" s="53">
        <f t="shared" si="1"/>
        <v>2278343.15</v>
      </c>
    </row>
    <row r="45" spans="1:8" ht="12" x14ac:dyDescent="0.2">
      <c r="A45" s="46">
        <v>5200</v>
      </c>
      <c r="B45" s="11" t="s">
        <v>100</v>
      </c>
      <c r="C45" s="53">
        <v>36400</v>
      </c>
      <c r="D45" s="53">
        <v>35000</v>
      </c>
      <c r="E45" s="53">
        <f t="shared" si="0"/>
        <v>71400</v>
      </c>
      <c r="F45" s="53">
        <v>0</v>
      </c>
      <c r="G45" s="53">
        <v>0</v>
      </c>
      <c r="H45" s="53">
        <f t="shared" si="1"/>
        <v>71400</v>
      </c>
    </row>
    <row r="46" spans="1:8" ht="12" x14ac:dyDescent="0.2">
      <c r="A46" s="46">
        <v>5300</v>
      </c>
      <c r="B46" s="11" t="s">
        <v>101</v>
      </c>
      <c r="C46" s="53">
        <v>0</v>
      </c>
      <c r="D46" s="53">
        <v>0</v>
      </c>
      <c r="E46" s="53">
        <f t="shared" si="0"/>
        <v>0</v>
      </c>
      <c r="F46" s="53">
        <v>0</v>
      </c>
      <c r="G46" s="53">
        <v>0</v>
      </c>
      <c r="H46" s="53">
        <f t="shared" si="1"/>
        <v>0</v>
      </c>
    </row>
    <row r="47" spans="1:8" ht="12" x14ac:dyDescent="0.2">
      <c r="A47" s="46">
        <v>5400</v>
      </c>
      <c r="B47" s="11" t="s">
        <v>102</v>
      </c>
      <c r="C47" s="53">
        <v>2496000</v>
      </c>
      <c r="D47" s="53">
        <v>0</v>
      </c>
      <c r="E47" s="53">
        <f t="shared" si="0"/>
        <v>2496000</v>
      </c>
      <c r="F47" s="53">
        <v>0</v>
      </c>
      <c r="G47" s="53">
        <v>0</v>
      </c>
      <c r="H47" s="53">
        <f t="shared" si="1"/>
        <v>2496000</v>
      </c>
    </row>
    <row r="48" spans="1:8" ht="12" x14ac:dyDescent="0.2">
      <c r="A48" s="46">
        <v>5500</v>
      </c>
      <c r="B48" s="11" t="s">
        <v>103</v>
      </c>
      <c r="C48" s="53">
        <v>0</v>
      </c>
      <c r="D48" s="53">
        <v>0</v>
      </c>
      <c r="E48" s="53">
        <f t="shared" si="0"/>
        <v>0</v>
      </c>
      <c r="F48" s="53">
        <v>0</v>
      </c>
      <c r="G48" s="53">
        <v>0</v>
      </c>
      <c r="H48" s="53">
        <f t="shared" si="1"/>
        <v>0</v>
      </c>
    </row>
    <row r="49" spans="1:8" ht="12" x14ac:dyDescent="0.2">
      <c r="A49" s="46">
        <v>5600</v>
      </c>
      <c r="B49" s="11" t="s">
        <v>104</v>
      </c>
      <c r="C49" s="53">
        <v>439400</v>
      </c>
      <c r="D49" s="53">
        <v>302600</v>
      </c>
      <c r="E49" s="53">
        <f t="shared" si="0"/>
        <v>742000</v>
      </c>
      <c r="F49" s="53">
        <v>69600</v>
      </c>
      <c r="G49" s="53">
        <v>69600</v>
      </c>
      <c r="H49" s="53">
        <f t="shared" si="1"/>
        <v>672400</v>
      </c>
    </row>
    <row r="50" spans="1:8" ht="12" x14ac:dyDescent="0.2">
      <c r="A50" s="46">
        <v>5700</v>
      </c>
      <c r="B50" s="11" t="s">
        <v>105</v>
      </c>
      <c r="C50" s="53">
        <v>0</v>
      </c>
      <c r="D50" s="53">
        <v>0</v>
      </c>
      <c r="E50" s="53">
        <f t="shared" si="0"/>
        <v>0</v>
      </c>
      <c r="F50" s="53">
        <v>0</v>
      </c>
      <c r="G50" s="53">
        <v>0</v>
      </c>
      <c r="H50" s="53">
        <f t="shared" si="1"/>
        <v>0</v>
      </c>
    </row>
    <row r="51" spans="1:8" ht="12" x14ac:dyDescent="0.2">
      <c r="A51" s="46">
        <v>5800</v>
      </c>
      <c r="B51" s="11" t="s">
        <v>106</v>
      </c>
      <c r="C51" s="53">
        <v>2080000</v>
      </c>
      <c r="D51" s="53">
        <v>-1000000</v>
      </c>
      <c r="E51" s="53">
        <f t="shared" si="0"/>
        <v>1080000</v>
      </c>
      <c r="F51" s="53">
        <v>0</v>
      </c>
      <c r="G51" s="53">
        <v>0</v>
      </c>
      <c r="H51" s="53">
        <f t="shared" si="1"/>
        <v>1080000</v>
      </c>
    </row>
    <row r="52" spans="1:8" ht="12" x14ac:dyDescent="0.2">
      <c r="A52" s="46">
        <v>5900</v>
      </c>
      <c r="B52" s="11" t="s">
        <v>107</v>
      </c>
      <c r="C52" s="53">
        <v>988000</v>
      </c>
      <c r="D52" s="53">
        <v>-50000</v>
      </c>
      <c r="E52" s="53">
        <f t="shared" si="0"/>
        <v>938000</v>
      </c>
      <c r="F52" s="53">
        <v>0</v>
      </c>
      <c r="G52" s="53">
        <v>0</v>
      </c>
      <c r="H52" s="53">
        <f t="shared" si="1"/>
        <v>938000</v>
      </c>
    </row>
    <row r="53" spans="1:8" ht="12" x14ac:dyDescent="0.2">
      <c r="A53" s="45" t="s">
        <v>66</v>
      </c>
      <c r="B53" s="7"/>
      <c r="C53" s="53">
        <f>SUM(C54:C56)</f>
        <v>72376161.030000001</v>
      </c>
      <c r="D53" s="53">
        <f>SUM(D54:D56)</f>
        <v>101509165.31</v>
      </c>
      <c r="E53" s="53">
        <f t="shared" si="0"/>
        <v>173885326.34</v>
      </c>
      <c r="F53" s="53">
        <f>SUM(F54:F56)</f>
        <v>58329613.049999997</v>
      </c>
      <c r="G53" s="53">
        <f>SUM(G54:G56)</f>
        <v>58168493.939999998</v>
      </c>
      <c r="H53" s="53">
        <f t="shared" si="1"/>
        <v>115555713.29000001</v>
      </c>
    </row>
    <row r="54" spans="1:8" ht="12" x14ac:dyDescent="0.2">
      <c r="A54" s="46">
        <v>6100</v>
      </c>
      <c r="B54" s="11" t="s">
        <v>108</v>
      </c>
      <c r="C54" s="53">
        <v>72376161.030000001</v>
      </c>
      <c r="D54" s="53">
        <v>101509165.31</v>
      </c>
      <c r="E54" s="53">
        <f t="shared" si="0"/>
        <v>173885326.34</v>
      </c>
      <c r="F54" s="53">
        <v>58329613.049999997</v>
      </c>
      <c r="G54" s="53">
        <v>58168493.939999998</v>
      </c>
      <c r="H54" s="53">
        <f t="shared" si="1"/>
        <v>115555713.29000001</v>
      </c>
    </row>
    <row r="55" spans="1:8" ht="12" x14ac:dyDescent="0.2">
      <c r="A55" s="46">
        <v>6200</v>
      </c>
      <c r="B55" s="11" t="s">
        <v>109</v>
      </c>
      <c r="C55" s="53">
        <v>0</v>
      </c>
      <c r="D55" s="53">
        <v>0</v>
      </c>
      <c r="E55" s="53">
        <f t="shared" si="0"/>
        <v>0</v>
      </c>
      <c r="F55" s="53">
        <v>0</v>
      </c>
      <c r="G55" s="53">
        <v>0</v>
      </c>
      <c r="H55" s="53">
        <f t="shared" si="1"/>
        <v>0</v>
      </c>
    </row>
    <row r="56" spans="1:8" ht="12" x14ac:dyDescent="0.2">
      <c r="A56" s="46">
        <v>6300</v>
      </c>
      <c r="B56" s="11" t="s">
        <v>110</v>
      </c>
      <c r="C56" s="53">
        <v>0</v>
      </c>
      <c r="D56" s="53">
        <v>0</v>
      </c>
      <c r="E56" s="53">
        <f t="shared" si="0"/>
        <v>0</v>
      </c>
      <c r="F56" s="53">
        <v>0</v>
      </c>
      <c r="G56" s="53">
        <v>0</v>
      </c>
      <c r="H56" s="53">
        <f t="shared" si="1"/>
        <v>0</v>
      </c>
    </row>
    <row r="57" spans="1:8" ht="12" x14ac:dyDescent="0.2">
      <c r="A57" s="45" t="s">
        <v>67</v>
      </c>
      <c r="B57" s="7"/>
      <c r="C57" s="53">
        <f>SUM(C58:C64)</f>
        <v>40305985.399999999</v>
      </c>
      <c r="D57" s="53">
        <f>SUM(D58:D64)</f>
        <v>-6554270.6799999997</v>
      </c>
      <c r="E57" s="53">
        <f t="shared" si="0"/>
        <v>33751714.719999999</v>
      </c>
      <c r="F57" s="53">
        <f>SUM(F58:F64)</f>
        <v>0</v>
      </c>
      <c r="G57" s="53">
        <f>SUM(G58:G64)</f>
        <v>0</v>
      </c>
      <c r="H57" s="53">
        <f t="shared" si="1"/>
        <v>33751714.719999999</v>
      </c>
    </row>
    <row r="58" spans="1:8" ht="12" x14ac:dyDescent="0.2">
      <c r="A58" s="46">
        <v>7100</v>
      </c>
      <c r="B58" s="11" t="s">
        <v>111</v>
      </c>
      <c r="C58" s="53">
        <v>0</v>
      </c>
      <c r="D58" s="53">
        <v>0</v>
      </c>
      <c r="E58" s="53">
        <f t="shared" si="0"/>
        <v>0</v>
      </c>
      <c r="F58" s="53">
        <v>0</v>
      </c>
      <c r="G58" s="53">
        <v>0</v>
      </c>
      <c r="H58" s="53">
        <f t="shared" si="1"/>
        <v>0</v>
      </c>
    </row>
    <row r="59" spans="1:8" ht="12" x14ac:dyDescent="0.2">
      <c r="A59" s="46">
        <v>7200</v>
      </c>
      <c r="B59" s="11" t="s">
        <v>112</v>
      </c>
      <c r="C59" s="53">
        <v>0</v>
      </c>
      <c r="D59" s="53">
        <v>0</v>
      </c>
      <c r="E59" s="53">
        <f t="shared" si="0"/>
        <v>0</v>
      </c>
      <c r="F59" s="53">
        <v>0</v>
      </c>
      <c r="G59" s="53">
        <v>0</v>
      </c>
      <c r="H59" s="53">
        <f t="shared" si="1"/>
        <v>0</v>
      </c>
    </row>
    <row r="60" spans="1:8" ht="12" x14ac:dyDescent="0.2">
      <c r="A60" s="46">
        <v>7300</v>
      </c>
      <c r="B60" s="11" t="s">
        <v>113</v>
      </c>
      <c r="C60" s="53">
        <v>0</v>
      </c>
      <c r="D60" s="53">
        <v>0</v>
      </c>
      <c r="E60" s="53">
        <f t="shared" si="0"/>
        <v>0</v>
      </c>
      <c r="F60" s="53">
        <v>0</v>
      </c>
      <c r="G60" s="53">
        <v>0</v>
      </c>
      <c r="H60" s="53">
        <f t="shared" si="1"/>
        <v>0</v>
      </c>
    </row>
    <row r="61" spans="1:8" ht="12" x14ac:dyDescent="0.2">
      <c r="A61" s="46">
        <v>7400</v>
      </c>
      <c r="B61" s="11" t="s">
        <v>114</v>
      </c>
      <c r="C61" s="53">
        <v>0</v>
      </c>
      <c r="D61" s="53">
        <v>0</v>
      </c>
      <c r="E61" s="53">
        <f t="shared" si="0"/>
        <v>0</v>
      </c>
      <c r="F61" s="53">
        <v>0</v>
      </c>
      <c r="G61" s="53">
        <v>0</v>
      </c>
      <c r="H61" s="53">
        <f t="shared" si="1"/>
        <v>0</v>
      </c>
    </row>
    <row r="62" spans="1:8" ht="12" x14ac:dyDescent="0.2">
      <c r="A62" s="46">
        <v>7500</v>
      </c>
      <c r="B62" s="11" t="s">
        <v>115</v>
      </c>
      <c r="C62" s="53">
        <v>0</v>
      </c>
      <c r="D62" s="53">
        <v>0</v>
      </c>
      <c r="E62" s="53">
        <f t="shared" si="0"/>
        <v>0</v>
      </c>
      <c r="F62" s="53">
        <v>0</v>
      </c>
      <c r="G62" s="53">
        <v>0</v>
      </c>
      <c r="H62" s="53">
        <f t="shared" si="1"/>
        <v>0</v>
      </c>
    </row>
    <row r="63" spans="1:8" ht="12" x14ac:dyDescent="0.2">
      <c r="A63" s="46">
        <v>7600</v>
      </c>
      <c r="B63" s="11" t="s">
        <v>116</v>
      </c>
      <c r="C63" s="53">
        <v>0</v>
      </c>
      <c r="D63" s="53">
        <v>0</v>
      </c>
      <c r="E63" s="53">
        <f t="shared" si="0"/>
        <v>0</v>
      </c>
      <c r="F63" s="53">
        <v>0</v>
      </c>
      <c r="G63" s="53">
        <v>0</v>
      </c>
      <c r="H63" s="53">
        <f t="shared" si="1"/>
        <v>0</v>
      </c>
    </row>
    <row r="64" spans="1:8" ht="12" x14ac:dyDescent="0.2">
      <c r="A64" s="46">
        <v>7900</v>
      </c>
      <c r="B64" s="11" t="s">
        <v>117</v>
      </c>
      <c r="C64" s="53">
        <v>40305985.399999999</v>
      </c>
      <c r="D64" s="53">
        <v>-6554270.6799999997</v>
      </c>
      <c r="E64" s="53">
        <f t="shared" si="0"/>
        <v>33751714.719999999</v>
      </c>
      <c r="F64" s="53">
        <v>0</v>
      </c>
      <c r="G64" s="53">
        <v>0</v>
      </c>
      <c r="H64" s="53">
        <f t="shared" si="1"/>
        <v>33751714.719999999</v>
      </c>
    </row>
    <row r="65" spans="1:8" ht="12" x14ac:dyDescent="0.2">
      <c r="A65" s="45" t="s">
        <v>68</v>
      </c>
      <c r="B65" s="7"/>
      <c r="C65" s="53">
        <f>SUM(C66:C68)</f>
        <v>0</v>
      </c>
      <c r="D65" s="53">
        <f>SUM(D66:D68)</f>
        <v>0</v>
      </c>
      <c r="E65" s="53">
        <f t="shared" si="0"/>
        <v>0</v>
      </c>
      <c r="F65" s="53">
        <f>SUM(F66:F68)</f>
        <v>0</v>
      </c>
      <c r="G65" s="53">
        <f>SUM(G66:G68)</f>
        <v>0</v>
      </c>
      <c r="H65" s="53">
        <f t="shared" si="1"/>
        <v>0</v>
      </c>
    </row>
    <row r="66" spans="1:8" ht="12" x14ac:dyDescent="0.2">
      <c r="A66" s="46">
        <v>8100</v>
      </c>
      <c r="B66" s="11" t="s">
        <v>38</v>
      </c>
      <c r="C66" s="53">
        <v>0</v>
      </c>
      <c r="D66" s="53">
        <v>0</v>
      </c>
      <c r="E66" s="53">
        <f t="shared" si="0"/>
        <v>0</v>
      </c>
      <c r="F66" s="53">
        <v>0</v>
      </c>
      <c r="G66" s="53">
        <v>0</v>
      </c>
      <c r="H66" s="53">
        <f t="shared" si="1"/>
        <v>0</v>
      </c>
    </row>
    <row r="67" spans="1:8" ht="12" x14ac:dyDescent="0.2">
      <c r="A67" s="46">
        <v>8300</v>
      </c>
      <c r="B67" s="11" t="s">
        <v>39</v>
      </c>
      <c r="C67" s="53">
        <v>0</v>
      </c>
      <c r="D67" s="53">
        <v>0</v>
      </c>
      <c r="E67" s="53">
        <f t="shared" si="0"/>
        <v>0</v>
      </c>
      <c r="F67" s="53">
        <v>0</v>
      </c>
      <c r="G67" s="53">
        <v>0</v>
      </c>
      <c r="H67" s="53">
        <f t="shared" si="1"/>
        <v>0</v>
      </c>
    </row>
    <row r="68" spans="1:8" ht="12" x14ac:dyDescent="0.2">
      <c r="A68" s="46">
        <v>8500</v>
      </c>
      <c r="B68" s="11" t="s">
        <v>40</v>
      </c>
      <c r="C68" s="53">
        <v>0</v>
      </c>
      <c r="D68" s="53">
        <v>0</v>
      </c>
      <c r="E68" s="53">
        <f t="shared" si="0"/>
        <v>0</v>
      </c>
      <c r="F68" s="53">
        <v>0</v>
      </c>
      <c r="G68" s="53">
        <v>0</v>
      </c>
      <c r="H68" s="53">
        <f t="shared" si="1"/>
        <v>0</v>
      </c>
    </row>
    <row r="69" spans="1:8" ht="12" x14ac:dyDescent="0.2">
      <c r="A69" s="45" t="s">
        <v>69</v>
      </c>
      <c r="B69" s="7"/>
      <c r="C69" s="53">
        <f>SUM(C70:C76)</f>
        <v>25019768.84</v>
      </c>
      <c r="D69" s="53">
        <f>SUM(D70:D76)</f>
        <v>11357932.32</v>
      </c>
      <c r="E69" s="53">
        <f t="shared" si="0"/>
        <v>36377701.159999996</v>
      </c>
      <c r="F69" s="53">
        <f>SUM(F70:F76)</f>
        <v>6189864.9500000002</v>
      </c>
      <c r="G69" s="53">
        <f>SUM(G70:G76)</f>
        <v>6189864.9500000002</v>
      </c>
      <c r="H69" s="53">
        <f t="shared" si="1"/>
        <v>30187836.209999997</v>
      </c>
    </row>
    <row r="70" spans="1:8" ht="12" x14ac:dyDescent="0.2">
      <c r="A70" s="46">
        <v>9100</v>
      </c>
      <c r="B70" s="11" t="s">
        <v>118</v>
      </c>
      <c r="C70" s="53">
        <v>13312213.939999999</v>
      </c>
      <c r="D70" s="53">
        <v>5095101.42</v>
      </c>
      <c r="E70" s="53">
        <f t="shared" ref="E70:E76" si="2">C70+D70</f>
        <v>18407315.359999999</v>
      </c>
      <c r="F70" s="53">
        <v>3322644</v>
      </c>
      <c r="G70" s="53">
        <v>3322644</v>
      </c>
      <c r="H70" s="53">
        <f t="shared" ref="H70:H76" si="3">E70-F70</f>
        <v>15084671.359999999</v>
      </c>
    </row>
    <row r="71" spans="1:8" ht="12" x14ac:dyDescent="0.2">
      <c r="A71" s="46">
        <v>9200</v>
      </c>
      <c r="B71" s="11" t="s">
        <v>119</v>
      </c>
      <c r="C71" s="53">
        <v>11707554.9</v>
      </c>
      <c r="D71" s="53">
        <v>5062830.9000000004</v>
      </c>
      <c r="E71" s="53">
        <f t="shared" si="2"/>
        <v>16770385.800000001</v>
      </c>
      <c r="F71" s="53">
        <v>2867220.95</v>
      </c>
      <c r="G71" s="53">
        <v>2867220.95</v>
      </c>
      <c r="H71" s="53">
        <f t="shared" si="3"/>
        <v>13903164.850000001</v>
      </c>
    </row>
    <row r="72" spans="1:8" ht="12" x14ac:dyDescent="0.2">
      <c r="A72" s="46">
        <v>9300</v>
      </c>
      <c r="B72" s="11" t="s">
        <v>120</v>
      </c>
      <c r="C72" s="53">
        <v>0</v>
      </c>
      <c r="D72" s="53">
        <v>0</v>
      </c>
      <c r="E72" s="53">
        <f t="shared" si="2"/>
        <v>0</v>
      </c>
      <c r="F72" s="53">
        <v>0</v>
      </c>
      <c r="G72" s="53">
        <v>0</v>
      </c>
      <c r="H72" s="53">
        <f t="shared" si="3"/>
        <v>0</v>
      </c>
    </row>
    <row r="73" spans="1:8" ht="12" x14ac:dyDescent="0.2">
      <c r="A73" s="46">
        <v>9400</v>
      </c>
      <c r="B73" s="11" t="s">
        <v>121</v>
      </c>
      <c r="C73" s="53">
        <v>0</v>
      </c>
      <c r="D73" s="53">
        <v>0</v>
      </c>
      <c r="E73" s="53">
        <f t="shared" si="2"/>
        <v>0</v>
      </c>
      <c r="F73" s="53">
        <v>0</v>
      </c>
      <c r="G73" s="53">
        <v>0</v>
      </c>
      <c r="H73" s="53">
        <f t="shared" si="3"/>
        <v>0</v>
      </c>
    </row>
    <row r="74" spans="1:8" ht="12" x14ac:dyDescent="0.2">
      <c r="A74" s="46">
        <v>9500</v>
      </c>
      <c r="B74" s="11" t="s">
        <v>122</v>
      </c>
      <c r="C74" s="53">
        <v>0</v>
      </c>
      <c r="D74" s="53">
        <v>0</v>
      </c>
      <c r="E74" s="53">
        <f t="shared" si="2"/>
        <v>0</v>
      </c>
      <c r="F74" s="53">
        <v>0</v>
      </c>
      <c r="G74" s="53">
        <v>0</v>
      </c>
      <c r="H74" s="53">
        <f t="shared" si="3"/>
        <v>0</v>
      </c>
    </row>
    <row r="75" spans="1:8" ht="12" x14ac:dyDescent="0.2">
      <c r="A75" s="46">
        <v>9600</v>
      </c>
      <c r="B75" s="11" t="s">
        <v>123</v>
      </c>
      <c r="C75" s="53">
        <v>0</v>
      </c>
      <c r="D75" s="53">
        <v>0</v>
      </c>
      <c r="E75" s="53">
        <f t="shared" si="2"/>
        <v>0</v>
      </c>
      <c r="F75" s="53">
        <v>0</v>
      </c>
      <c r="G75" s="53">
        <v>0</v>
      </c>
      <c r="H75" s="53">
        <f t="shared" si="3"/>
        <v>0</v>
      </c>
    </row>
    <row r="76" spans="1:8" ht="12" x14ac:dyDescent="0.2">
      <c r="A76" s="46">
        <v>9900</v>
      </c>
      <c r="B76" s="12" t="s">
        <v>124</v>
      </c>
      <c r="C76" s="52">
        <v>0</v>
      </c>
      <c r="D76" s="52">
        <v>1200000</v>
      </c>
      <c r="E76" s="52">
        <f t="shared" si="2"/>
        <v>1200000</v>
      </c>
      <c r="F76" s="52">
        <v>0</v>
      </c>
      <c r="G76" s="52">
        <v>0</v>
      </c>
      <c r="H76" s="52">
        <f t="shared" si="3"/>
        <v>1200000</v>
      </c>
    </row>
    <row r="77" spans="1:8" ht="12" x14ac:dyDescent="0.2">
      <c r="A77" s="8"/>
      <c r="B77" s="13" t="s">
        <v>53</v>
      </c>
      <c r="C77" s="51">
        <f t="shared" ref="C77:H77" si="4">SUM(C5+C13+C23+C33+C43+C53+C57+C65+C69)</f>
        <v>784568697.45999992</v>
      </c>
      <c r="D77" s="51">
        <f t="shared" si="4"/>
        <v>125477758.28</v>
      </c>
      <c r="E77" s="51">
        <f t="shared" si="4"/>
        <v>910046455.73999989</v>
      </c>
      <c r="F77" s="51">
        <f t="shared" si="4"/>
        <v>200382492.62</v>
      </c>
      <c r="G77" s="51">
        <f t="shared" si="4"/>
        <v>195670722.63999999</v>
      </c>
      <c r="H77" s="51">
        <f t="shared" si="4"/>
        <v>709663963.12</v>
      </c>
    </row>
    <row r="84" spans="2:6" x14ac:dyDescent="0.2">
      <c r="B84" s="57" t="s">
        <v>199</v>
      </c>
      <c r="C84" s="55"/>
      <c r="D84" s="58"/>
      <c r="E84" s="59" t="s">
        <v>200</v>
      </c>
      <c r="F84" s="59"/>
    </row>
    <row r="85" spans="2:6" x14ac:dyDescent="0.2">
      <c r="B85" s="57" t="s">
        <v>201</v>
      </c>
      <c r="C85" s="55"/>
      <c r="D85" s="55"/>
      <c r="E85" s="59" t="s">
        <v>202</v>
      </c>
      <c r="F85" s="59"/>
    </row>
  </sheetData>
  <sheetProtection formatCells="0" formatColumns="0" formatRows="0" autoFilter="0"/>
  <mergeCells count="6">
    <mergeCell ref="E85:F85"/>
    <mergeCell ref="A1:H1"/>
    <mergeCell ref="C2:G2"/>
    <mergeCell ref="H2:H3"/>
    <mergeCell ref="A2:B4"/>
    <mergeCell ref="E84:F8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2.6640625" style="1" customWidth="1"/>
    <col min="3" max="4" width="17.1640625" style="1" customWidth="1"/>
    <col min="5" max="5" width="21.6640625" style="1" customWidth="1"/>
    <col min="6" max="6" width="18.1640625" style="1" customWidth="1"/>
    <col min="7" max="7" width="18.33203125" style="1" customWidth="1"/>
    <col min="8" max="8" width="16.6640625" style="1" customWidth="1"/>
    <col min="9" max="16384" width="12" style="1"/>
  </cols>
  <sheetData>
    <row r="1" spans="1:8" ht="50.1" customHeight="1" x14ac:dyDescent="0.2">
      <c r="A1" s="60" t="s">
        <v>203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ht="12.75" x14ac:dyDescent="0.2">
      <c r="A6" s="5"/>
      <c r="B6" s="15" t="s">
        <v>0</v>
      </c>
      <c r="C6" s="50">
        <v>650482201.09000003</v>
      </c>
      <c r="D6" s="50">
        <v>24392846.68</v>
      </c>
      <c r="E6" s="50">
        <f>C6+D6</f>
        <v>674875047.76999998</v>
      </c>
      <c r="F6" s="50">
        <v>138339327.16999999</v>
      </c>
      <c r="G6" s="50">
        <v>133788676.3</v>
      </c>
      <c r="H6" s="50">
        <f>E6-F6</f>
        <v>536535720.60000002</v>
      </c>
    </row>
    <row r="7" spans="1:8" ht="12.75" x14ac:dyDescent="0.2">
      <c r="A7" s="5"/>
      <c r="B7" s="15"/>
      <c r="C7" s="50"/>
      <c r="D7" s="50"/>
      <c r="E7" s="50"/>
      <c r="F7" s="50"/>
      <c r="G7" s="50"/>
      <c r="H7" s="50"/>
    </row>
    <row r="8" spans="1:8" ht="12.75" x14ac:dyDescent="0.2">
      <c r="A8" s="5"/>
      <c r="B8" s="15" t="s">
        <v>1</v>
      </c>
      <c r="C8" s="50">
        <v>120774282.43000001</v>
      </c>
      <c r="D8" s="50">
        <v>94789810.180000007</v>
      </c>
      <c r="E8" s="50">
        <f>C8+D8</f>
        <v>215564092.61000001</v>
      </c>
      <c r="F8" s="50">
        <v>58720521.450000003</v>
      </c>
      <c r="G8" s="50">
        <v>58559402.340000004</v>
      </c>
      <c r="H8" s="50">
        <f>E8-F8</f>
        <v>156843571.16000003</v>
      </c>
    </row>
    <row r="9" spans="1:8" ht="12.75" x14ac:dyDescent="0.2">
      <c r="A9" s="5"/>
      <c r="B9" s="15"/>
      <c r="C9" s="50"/>
      <c r="D9" s="50"/>
      <c r="E9" s="50"/>
      <c r="F9" s="50"/>
      <c r="G9" s="50"/>
      <c r="H9" s="50"/>
    </row>
    <row r="10" spans="1:8" ht="12.75" x14ac:dyDescent="0.2">
      <c r="A10" s="5"/>
      <c r="B10" s="15" t="s">
        <v>2</v>
      </c>
      <c r="C10" s="50">
        <v>13312213.939999999</v>
      </c>
      <c r="D10" s="50">
        <v>6295101.4199999999</v>
      </c>
      <c r="E10" s="50">
        <f>C10+D10</f>
        <v>19607315.359999999</v>
      </c>
      <c r="F10" s="50">
        <v>3322644</v>
      </c>
      <c r="G10" s="50">
        <v>3322644</v>
      </c>
      <c r="H10" s="50">
        <f>E10-F10</f>
        <v>16284671.359999999</v>
      </c>
    </row>
    <row r="11" spans="1:8" ht="12.75" x14ac:dyDescent="0.2">
      <c r="A11" s="5"/>
      <c r="B11" s="15"/>
      <c r="C11" s="50"/>
      <c r="D11" s="50"/>
      <c r="E11" s="50"/>
      <c r="F11" s="50"/>
      <c r="G11" s="50"/>
      <c r="H11" s="50"/>
    </row>
    <row r="12" spans="1:8" ht="12.75" x14ac:dyDescent="0.2">
      <c r="A12" s="5"/>
      <c r="B12" s="15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ht="12.75" x14ac:dyDescent="0.2">
      <c r="A13" s="5"/>
      <c r="B13" s="15"/>
      <c r="C13" s="50"/>
      <c r="D13" s="50"/>
      <c r="E13" s="50"/>
      <c r="F13" s="50"/>
      <c r="G13" s="50"/>
      <c r="H13" s="50"/>
    </row>
    <row r="14" spans="1:8" ht="12.75" x14ac:dyDescent="0.2">
      <c r="A14" s="5"/>
      <c r="B14" s="15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ht="12.75" x14ac:dyDescent="0.2">
      <c r="A15" s="6"/>
      <c r="B15" s="16"/>
      <c r="C15" s="49"/>
      <c r="D15" s="49"/>
      <c r="E15" s="49"/>
      <c r="F15" s="49"/>
      <c r="G15" s="49"/>
      <c r="H15" s="49"/>
    </row>
    <row r="16" spans="1:8" ht="12.75" x14ac:dyDescent="0.2">
      <c r="A16" s="17"/>
      <c r="B16" s="13" t="s">
        <v>53</v>
      </c>
      <c r="C16" s="48">
        <f>SUM(C6+C8+C10+C12+C14)</f>
        <v>784568697.46000004</v>
      </c>
      <c r="D16" s="48">
        <f>SUM(D6+D8+D10+D12+D14)</f>
        <v>125477758.28000002</v>
      </c>
      <c r="E16" s="48">
        <f>SUM(E6+E8+E10+E12+E14)</f>
        <v>910046455.74000001</v>
      </c>
      <c r="F16" s="48">
        <f t="shared" ref="F16:H16" si="0">SUM(F6+F8+F10+F12+F14)</f>
        <v>200382492.62</v>
      </c>
      <c r="G16" s="48">
        <f t="shared" si="0"/>
        <v>195670722.63999999</v>
      </c>
      <c r="H16" s="48">
        <f t="shared" si="0"/>
        <v>709663963.12</v>
      </c>
    </row>
    <row r="19" spans="2:6" s="56" customFormat="1" x14ac:dyDescent="0.2"/>
    <row r="20" spans="2:6" s="56" customFormat="1" x14ac:dyDescent="0.2"/>
    <row r="25" spans="2:6" x14ac:dyDescent="0.2">
      <c r="B25" s="57" t="s">
        <v>199</v>
      </c>
      <c r="C25" s="55"/>
      <c r="D25" s="58"/>
      <c r="E25" s="59" t="s">
        <v>200</v>
      </c>
      <c r="F25" s="59"/>
    </row>
    <row r="26" spans="2:6" x14ac:dyDescent="0.2">
      <c r="B26" s="57" t="s">
        <v>201</v>
      </c>
      <c r="C26" s="55"/>
      <c r="D26" s="55"/>
      <c r="E26" s="59" t="s">
        <v>202</v>
      </c>
      <c r="F26" s="59"/>
    </row>
  </sheetData>
  <sheetProtection formatCells="0" formatColumns="0" formatRows="0" autoFilter="0"/>
  <mergeCells count="6">
    <mergeCell ref="E26:F26"/>
    <mergeCell ref="A1:H1"/>
    <mergeCell ref="C2:G2"/>
    <mergeCell ref="H2:H3"/>
    <mergeCell ref="A2:B4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4" width="18.33203125" style="1" customWidth="1"/>
    <col min="5" max="5" width="19.6640625" style="1" customWidth="1"/>
    <col min="6" max="6" width="20.5" style="1" customWidth="1"/>
    <col min="7" max="8" width="18.33203125" style="1" customWidth="1"/>
    <col min="9" max="16384" width="12" style="1"/>
  </cols>
  <sheetData>
    <row r="1" spans="1:8" ht="45" customHeight="1" x14ac:dyDescent="0.2">
      <c r="A1" s="60" t="s">
        <v>204</v>
      </c>
      <c r="B1" s="61"/>
      <c r="C1" s="61"/>
      <c r="D1" s="61"/>
      <c r="E1" s="61"/>
      <c r="F1" s="61"/>
      <c r="G1" s="61"/>
      <c r="H1" s="62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65" t="s">
        <v>54</v>
      </c>
      <c r="B3" s="66"/>
      <c r="C3" s="60" t="s">
        <v>60</v>
      </c>
      <c r="D3" s="61"/>
      <c r="E3" s="61"/>
      <c r="F3" s="61"/>
      <c r="G3" s="62"/>
      <c r="H3" s="63" t="s">
        <v>59</v>
      </c>
    </row>
    <row r="4" spans="1:8" ht="24.95" customHeight="1" x14ac:dyDescent="0.2">
      <c r="A4" s="67"/>
      <c r="B4" s="6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ht="12" x14ac:dyDescent="0.2">
      <c r="A7" s="4" t="s">
        <v>128</v>
      </c>
      <c r="B7" s="19"/>
      <c r="C7" s="53">
        <v>11884414.41</v>
      </c>
      <c r="D7" s="53">
        <v>620238.68999999994</v>
      </c>
      <c r="E7" s="53">
        <f>C7+D7</f>
        <v>12504653.1</v>
      </c>
      <c r="F7" s="53">
        <v>2226409.9300000002</v>
      </c>
      <c r="G7" s="53">
        <v>2225725.9300000002</v>
      </c>
      <c r="H7" s="53">
        <f>E7-F7</f>
        <v>10278243.17</v>
      </c>
    </row>
    <row r="8" spans="1:8" ht="12" x14ac:dyDescent="0.2">
      <c r="A8" s="4" t="s">
        <v>129</v>
      </c>
      <c r="B8" s="19"/>
      <c r="C8" s="53">
        <v>17437108</v>
      </c>
      <c r="D8" s="53">
        <v>5108190.58</v>
      </c>
      <c r="E8" s="53">
        <f t="shared" ref="E8:E13" si="0">C8+D8</f>
        <v>22545298.579999998</v>
      </c>
      <c r="F8" s="53">
        <v>7258929.0499999998</v>
      </c>
      <c r="G8" s="53">
        <v>6875205.04</v>
      </c>
      <c r="H8" s="53">
        <f t="shared" ref="H8:H13" si="1">E8-F8</f>
        <v>15286369.529999997</v>
      </c>
    </row>
    <row r="9" spans="1:8" ht="12" x14ac:dyDescent="0.2">
      <c r="A9" s="4" t="s">
        <v>130</v>
      </c>
      <c r="B9" s="19"/>
      <c r="C9" s="53">
        <v>7267240.7199999997</v>
      </c>
      <c r="D9" s="53">
        <v>-616756.59</v>
      </c>
      <c r="E9" s="53">
        <f t="shared" si="0"/>
        <v>6650484.1299999999</v>
      </c>
      <c r="F9" s="53">
        <v>1348195.46</v>
      </c>
      <c r="G9" s="53">
        <v>1344063.54</v>
      </c>
      <c r="H9" s="53">
        <f t="shared" si="1"/>
        <v>5302288.67</v>
      </c>
    </row>
    <row r="10" spans="1:8" ht="12" x14ac:dyDescent="0.2">
      <c r="A10" s="4" t="s">
        <v>131</v>
      </c>
      <c r="B10" s="19"/>
      <c r="C10" s="53">
        <v>13170445.810000001</v>
      </c>
      <c r="D10" s="53">
        <v>-12731019.949999999</v>
      </c>
      <c r="E10" s="53">
        <f t="shared" si="0"/>
        <v>439425.86000000127</v>
      </c>
      <c r="F10" s="53">
        <v>439425.86</v>
      </c>
      <c r="G10" s="53">
        <v>430145.86</v>
      </c>
      <c r="H10" s="53">
        <f t="shared" si="1"/>
        <v>1.280568540096283E-9</v>
      </c>
    </row>
    <row r="11" spans="1:8" ht="12" x14ac:dyDescent="0.2">
      <c r="A11" s="4" t="s">
        <v>132</v>
      </c>
      <c r="B11" s="19"/>
      <c r="C11" s="53">
        <v>861964.2</v>
      </c>
      <c r="D11" s="53">
        <v>177951.64</v>
      </c>
      <c r="E11" s="53">
        <f t="shared" si="0"/>
        <v>1039915.84</v>
      </c>
      <c r="F11" s="53">
        <v>221801.88</v>
      </c>
      <c r="G11" s="53">
        <v>221662.38</v>
      </c>
      <c r="H11" s="53">
        <f t="shared" si="1"/>
        <v>818113.96</v>
      </c>
    </row>
    <row r="12" spans="1:8" ht="12" x14ac:dyDescent="0.2">
      <c r="A12" s="4" t="s">
        <v>133</v>
      </c>
      <c r="B12" s="19"/>
      <c r="C12" s="53">
        <v>996576.74</v>
      </c>
      <c r="D12" s="53">
        <v>-94650.18</v>
      </c>
      <c r="E12" s="53">
        <f t="shared" si="0"/>
        <v>901926.56</v>
      </c>
      <c r="F12" s="53">
        <v>165535.93</v>
      </c>
      <c r="G12" s="53">
        <v>165065.93</v>
      </c>
      <c r="H12" s="53">
        <f t="shared" si="1"/>
        <v>736390.63000000012</v>
      </c>
    </row>
    <row r="13" spans="1:8" ht="12" x14ac:dyDescent="0.2">
      <c r="A13" s="4" t="s">
        <v>134</v>
      </c>
      <c r="B13" s="19"/>
      <c r="C13" s="53">
        <v>317778.71999999997</v>
      </c>
      <c r="D13" s="53">
        <v>139870.21</v>
      </c>
      <c r="E13" s="53">
        <f t="shared" si="0"/>
        <v>457648.92999999993</v>
      </c>
      <c r="F13" s="53">
        <v>90187.13</v>
      </c>
      <c r="G13" s="53">
        <v>89886.63</v>
      </c>
      <c r="H13" s="53">
        <f t="shared" si="1"/>
        <v>367461.79999999993</v>
      </c>
    </row>
    <row r="14" spans="1:8" ht="12" x14ac:dyDescent="0.2">
      <c r="A14" s="4" t="s">
        <v>135</v>
      </c>
      <c r="B14" s="19"/>
      <c r="C14" s="53">
        <v>7071261.1100000003</v>
      </c>
      <c r="D14" s="53">
        <v>-6826387.2300000004</v>
      </c>
      <c r="E14" s="53">
        <f t="shared" ref="E14" si="2">C14+D14</f>
        <v>244873.87999999989</v>
      </c>
      <c r="F14" s="53">
        <v>244873.88</v>
      </c>
      <c r="G14" s="53">
        <v>244873.88</v>
      </c>
      <c r="H14" s="53">
        <f t="shared" ref="H14" si="3">E14-F14</f>
        <v>0</v>
      </c>
    </row>
    <row r="15" spans="1:8" ht="12" x14ac:dyDescent="0.2">
      <c r="A15" s="4" t="s">
        <v>136</v>
      </c>
      <c r="B15" s="19"/>
      <c r="C15" s="53">
        <v>10083138.08</v>
      </c>
      <c r="D15" s="53">
        <v>-9866699.2400000002</v>
      </c>
      <c r="E15" s="53">
        <f t="shared" ref="E15" si="4">C15+D15</f>
        <v>216438.83999999985</v>
      </c>
      <c r="F15" s="53">
        <v>216438.84</v>
      </c>
      <c r="G15" s="53">
        <v>216438.84</v>
      </c>
      <c r="H15" s="53">
        <f t="shared" ref="H15" si="5">E15-F15</f>
        <v>0</v>
      </c>
    </row>
    <row r="16" spans="1:8" ht="12" x14ac:dyDescent="0.2">
      <c r="A16" s="4" t="s">
        <v>137</v>
      </c>
      <c r="B16" s="19"/>
      <c r="C16" s="53">
        <v>18713973.460000001</v>
      </c>
      <c r="D16" s="53">
        <v>-5003152.5</v>
      </c>
      <c r="E16" s="53">
        <f t="shared" ref="E16" si="6">C16+D16</f>
        <v>13710820.960000001</v>
      </c>
      <c r="F16" s="53">
        <v>1103270.2</v>
      </c>
      <c r="G16" s="53">
        <v>1103270.2</v>
      </c>
      <c r="H16" s="53">
        <f t="shared" ref="H16" si="7">E16-F16</f>
        <v>12607550.760000002</v>
      </c>
    </row>
    <row r="17" spans="1:8" ht="12" x14ac:dyDescent="0.2">
      <c r="A17" s="4" t="s">
        <v>138</v>
      </c>
      <c r="B17" s="19"/>
      <c r="C17" s="53">
        <v>122199355.95999999</v>
      </c>
      <c r="D17" s="53">
        <v>-33038649.559999999</v>
      </c>
      <c r="E17" s="53">
        <f t="shared" ref="E17" si="8">C17+D17</f>
        <v>89160706.399999991</v>
      </c>
      <c r="F17" s="53">
        <v>6330210.8799999999</v>
      </c>
      <c r="G17" s="53">
        <v>6219011.1399999997</v>
      </c>
      <c r="H17" s="53">
        <f t="shared" ref="H17" si="9">E17-F17</f>
        <v>82830495.519999996</v>
      </c>
    </row>
    <row r="18" spans="1:8" ht="12" x14ac:dyDescent="0.2">
      <c r="A18" s="4" t="s">
        <v>139</v>
      </c>
      <c r="B18" s="19"/>
      <c r="C18" s="53">
        <v>3414487.43</v>
      </c>
      <c r="D18" s="53">
        <v>324580.67</v>
      </c>
      <c r="E18" s="53">
        <f t="shared" ref="E18" si="10">C18+D18</f>
        <v>3739068.1</v>
      </c>
      <c r="F18" s="53">
        <v>884067.71</v>
      </c>
      <c r="G18" s="53">
        <v>815763.97</v>
      </c>
      <c r="H18" s="53">
        <f t="shared" ref="H18" si="11">E18-F18</f>
        <v>2855000.39</v>
      </c>
    </row>
    <row r="19" spans="1:8" ht="12" x14ac:dyDescent="0.2">
      <c r="A19" s="4" t="s">
        <v>140</v>
      </c>
      <c r="B19" s="19"/>
      <c r="C19" s="53">
        <v>3211140.8</v>
      </c>
      <c r="D19" s="53">
        <v>-3112160.55</v>
      </c>
      <c r="E19" s="53">
        <f t="shared" ref="E19" si="12">C19+D19</f>
        <v>98980.25</v>
      </c>
      <c r="F19" s="53">
        <v>98980.25</v>
      </c>
      <c r="G19" s="53">
        <v>98980.25</v>
      </c>
      <c r="H19" s="53">
        <f t="shared" ref="H19" si="13">E19-F19</f>
        <v>0</v>
      </c>
    </row>
    <row r="20" spans="1:8" ht="12" x14ac:dyDescent="0.2">
      <c r="A20" s="4" t="s">
        <v>141</v>
      </c>
      <c r="B20" s="19"/>
      <c r="C20" s="53">
        <v>182313955.16999999</v>
      </c>
      <c r="D20" s="53">
        <v>-12701452.33</v>
      </c>
      <c r="E20" s="53">
        <f t="shared" ref="E20" si="14">C20+D20</f>
        <v>169612502.83999997</v>
      </c>
      <c r="F20" s="53">
        <v>38210609.030000001</v>
      </c>
      <c r="G20" s="53">
        <v>37965050.950000003</v>
      </c>
      <c r="H20" s="53">
        <f t="shared" ref="H20" si="15">E20-F20</f>
        <v>131401893.80999997</v>
      </c>
    </row>
    <row r="21" spans="1:8" ht="12" x14ac:dyDescent="0.2">
      <c r="A21" s="4" t="s">
        <v>142</v>
      </c>
      <c r="B21" s="19"/>
      <c r="C21" s="53">
        <v>32912399.77</v>
      </c>
      <c r="D21" s="53">
        <v>-28686634.640000001</v>
      </c>
      <c r="E21" s="53">
        <f t="shared" ref="E21" si="16">C21+D21</f>
        <v>4225765.129999999</v>
      </c>
      <c r="F21" s="53">
        <v>4204825.7300000004</v>
      </c>
      <c r="G21" s="53">
        <v>4202225.7300000004</v>
      </c>
      <c r="H21" s="53">
        <f t="shared" ref="H21" si="17">E21-F21</f>
        <v>20939.39999999851</v>
      </c>
    </row>
    <row r="22" spans="1:8" ht="12" x14ac:dyDescent="0.2">
      <c r="A22" s="4" t="s">
        <v>143</v>
      </c>
      <c r="B22" s="19"/>
      <c r="C22" s="53">
        <v>4653031.07</v>
      </c>
      <c r="D22" s="53">
        <v>-375509.66</v>
      </c>
      <c r="E22" s="53">
        <f t="shared" ref="E22" si="18">C22+D22</f>
        <v>4277521.41</v>
      </c>
      <c r="F22" s="53">
        <v>834974.27</v>
      </c>
      <c r="G22" s="53">
        <v>834974.27</v>
      </c>
      <c r="H22" s="53">
        <f t="shared" ref="H22" si="19">E22-F22</f>
        <v>3442547.14</v>
      </c>
    </row>
    <row r="23" spans="1:8" ht="12" x14ac:dyDescent="0.2">
      <c r="A23" s="4" t="s">
        <v>144</v>
      </c>
      <c r="B23" s="19"/>
      <c r="C23" s="53">
        <v>5720506.7599999998</v>
      </c>
      <c r="D23" s="53">
        <v>-5452028.7699999996</v>
      </c>
      <c r="E23" s="53">
        <f t="shared" ref="E23" si="20">C23+D23</f>
        <v>268477.99000000022</v>
      </c>
      <c r="F23" s="53">
        <v>268477.99</v>
      </c>
      <c r="G23" s="53">
        <v>268477.99</v>
      </c>
      <c r="H23" s="53">
        <f t="shared" ref="H23" si="21">E23-F23</f>
        <v>0</v>
      </c>
    </row>
    <row r="24" spans="1:8" ht="12" x14ac:dyDescent="0.2">
      <c r="A24" s="4" t="s">
        <v>145</v>
      </c>
      <c r="B24" s="19"/>
      <c r="C24" s="53">
        <v>15122640.83</v>
      </c>
      <c r="D24" s="53">
        <v>2585227.8199999998</v>
      </c>
      <c r="E24" s="53">
        <f t="shared" ref="E24" si="22">C24+D24</f>
        <v>17707868.649999999</v>
      </c>
      <c r="F24" s="53">
        <v>3629164.86</v>
      </c>
      <c r="G24" s="53">
        <v>2938752.66</v>
      </c>
      <c r="H24" s="53">
        <f t="shared" ref="H24" si="23">E24-F24</f>
        <v>14078703.789999999</v>
      </c>
    </row>
    <row r="25" spans="1:8" ht="12" x14ac:dyDescent="0.2">
      <c r="A25" s="4" t="s">
        <v>146</v>
      </c>
      <c r="B25" s="19"/>
      <c r="C25" s="53">
        <v>7654001.2300000004</v>
      </c>
      <c r="D25" s="53">
        <v>-7517050.0099999998</v>
      </c>
      <c r="E25" s="53">
        <f t="shared" ref="E25" si="24">C25+D25</f>
        <v>136951.22000000067</v>
      </c>
      <c r="F25" s="53">
        <v>136951.22</v>
      </c>
      <c r="G25" s="53">
        <v>136951.22</v>
      </c>
      <c r="H25" s="53">
        <f t="shared" ref="H25" si="25">E25-F25</f>
        <v>6.6938810050487518E-10</v>
      </c>
    </row>
    <row r="26" spans="1:8" ht="12" x14ac:dyDescent="0.2">
      <c r="A26" s="4" t="s">
        <v>147</v>
      </c>
      <c r="B26" s="19"/>
      <c r="C26" s="53">
        <v>529095.74</v>
      </c>
      <c r="D26" s="53">
        <v>16311.19</v>
      </c>
      <c r="E26" s="53">
        <f t="shared" ref="E26" si="26">C26+D26</f>
        <v>545406.92999999993</v>
      </c>
      <c r="F26" s="53">
        <v>110743.39</v>
      </c>
      <c r="G26" s="53">
        <v>110743.39</v>
      </c>
      <c r="H26" s="53">
        <f t="shared" ref="H26" si="27">E26-F26</f>
        <v>434663.53999999992</v>
      </c>
    </row>
    <row r="27" spans="1:8" ht="12" x14ac:dyDescent="0.2">
      <c r="A27" s="4" t="s">
        <v>148</v>
      </c>
      <c r="B27" s="19"/>
      <c r="C27" s="53">
        <v>1957302.34</v>
      </c>
      <c r="D27" s="53">
        <v>-2067.91</v>
      </c>
      <c r="E27" s="53">
        <f t="shared" ref="E27" si="28">C27+D27</f>
        <v>1955234.4300000002</v>
      </c>
      <c r="F27" s="53">
        <v>392397.43</v>
      </c>
      <c r="G27" s="53">
        <v>391759.43</v>
      </c>
      <c r="H27" s="53">
        <f t="shared" ref="H27" si="29">E27-F27</f>
        <v>1562837.0000000002</v>
      </c>
    </row>
    <row r="28" spans="1:8" ht="12" x14ac:dyDescent="0.2">
      <c r="A28" s="4" t="s">
        <v>149</v>
      </c>
      <c r="B28" s="19"/>
      <c r="C28" s="53">
        <v>18534721.84</v>
      </c>
      <c r="D28" s="53">
        <v>-17208700.75</v>
      </c>
      <c r="E28" s="53">
        <f t="shared" ref="E28" si="30">C28+D28</f>
        <v>1326021.0899999999</v>
      </c>
      <c r="F28" s="53">
        <v>1326021.0900000001</v>
      </c>
      <c r="G28" s="53">
        <v>1317622.69</v>
      </c>
      <c r="H28" s="53">
        <f t="shared" ref="H28" si="31">E28-F28</f>
        <v>0</v>
      </c>
    </row>
    <row r="29" spans="1:8" ht="12" x14ac:dyDescent="0.2">
      <c r="A29" s="4" t="s">
        <v>150</v>
      </c>
      <c r="B29" s="19"/>
      <c r="C29" s="53">
        <v>734591.45</v>
      </c>
      <c r="D29" s="53">
        <v>16615.43</v>
      </c>
      <c r="E29" s="53">
        <f t="shared" ref="E29" si="32">C29+D29</f>
        <v>751206.88</v>
      </c>
      <c r="F29" s="53">
        <v>146957.29999999999</v>
      </c>
      <c r="G29" s="53">
        <v>139719.1</v>
      </c>
      <c r="H29" s="53">
        <f t="shared" ref="H29" si="33">E29-F29</f>
        <v>604249.58000000007</v>
      </c>
    </row>
    <row r="30" spans="1:8" ht="12" x14ac:dyDescent="0.2">
      <c r="A30" s="4" t="s">
        <v>151</v>
      </c>
      <c r="B30" s="19"/>
      <c r="C30" s="53">
        <v>3483457.99</v>
      </c>
      <c r="D30" s="53">
        <v>-3387917.93</v>
      </c>
      <c r="E30" s="53">
        <f t="shared" ref="E30" si="34">C30+D30</f>
        <v>95540.060000000056</v>
      </c>
      <c r="F30" s="53">
        <v>95540.06</v>
      </c>
      <c r="G30" s="53">
        <v>95540.06</v>
      </c>
      <c r="H30" s="53">
        <f t="shared" ref="H30" si="35">E30-F30</f>
        <v>0</v>
      </c>
    </row>
    <row r="31" spans="1:8" ht="12" x14ac:dyDescent="0.2">
      <c r="A31" s="4" t="s">
        <v>152</v>
      </c>
      <c r="B31" s="19"/>
      <c r="C31" s="53">
        <v>9918957.3100000005</v>
      </c>
      <c r="D31" s="53">
        <v>-9634251.7599999998</v>
      </c>
      <c r="E31" s="53">
        <f t="shared" ref="E31" si="36">C31+D31</f>
        <v>284705.55000000075</v>
      </c>
      <c r="F31" s="53">
        <v>284705.55</v>
      </c>
      <c r="G31" s="53">
        <v>284705.55</v>
      </c>
      <c r="H31" s="53">
        <f t="shared" ref="H31" si="37">E31-F31</f>
        <v>7.5669959187507629E-10</v>
      </c>
    </row>
    <row r="32" spans="1:8" ht="12" x14ac:dyDescent="0.2">
      <c r="A32" s="4" t="s">
        <v>153</v>
      </c>
      <c r="B32" s="19"/>
      <c r="C32" s="53">
        <v>106969862.73999999</v>
      </c>
      <c r="D32" s="53">
        <v>105253451.56</v>
      </c>
      <c r="E32" s="53">
        <f t="shared" ref="E32" si="38">C32+D32</f>
        <v>212223314.30000001</v>
      </c>
      <c r="F32" s="53">
        <v>61971566.68</v>
      </c>
      <c r="G32" s="53">
        <v>61791348.969999999</v>
      </c>
      <c r="H32" s="53">
        <f t="shared" ref="H32" si="39">E32-F32</f>
        <v>150251747.62</v>
      </c>
    </row>
    <row r="33" spans="1:8" ht="12" x14ac:dyDescent="0.2">
      <c r="A33" s="4" t="s">
        <v>154</v>
      </c>
      <c r="B33" s="19"/>
      <c r="C33" s="53">
        <v>6337591.2400000002</v>
      </c>
      <c r="D33" s="53">
        <v>-6128300.1500000004</v>
      </c>
      <c r="E33" s="53">
        <f t="shared" ref="E33" si="40">C33+D33</f>
        <v>209291.08999999985</v>
      </c>
      <c r="F33" s="53">
        <v>209291.09</v>
      </c>
      <c r="G33" s="53">
        <v>209291.09</v>
      </c>
      <c r="H33" s="53">
        <f t="shared" ref="H33" si="41">E33-F33</f>
        <v>0</v>
      </c>
    </row>
    <row r="34" spans="1:8" ht="12" x14ac:dyDescent="0.2">
      <c r="A34" s="4" t="s">
        <v>155</v>
      </c>
      <c r="B34" s="19"/>
      <c r="C34" s="53">
        <v>1861944.57</v>
      </c>
      <c r="D34" s="53">
        <v>9732451.0299999993</v>
      </c>
      <c r="E34" s="53">
        <f t="shared" ref="E34" si="42">C34+D34</f>
        <v>11594395.6</v>
      </c>
      <c r="F34" s="53">
        <v>1959400.02</v>
      </c>
      <c r="G34" s="53">
        <v>1955597.54</v>
      </c>
      <c r="H34" s="53">
        <f t="shared" ref="H34" si="43">E34-F34</f>
        <v>9634995.5800000001</v>
      </c>
    </row>
    <row r="35" spans="1:8" ht="12" x14ac:dyDescent="0.2">
      <c r="A35" s="4" t="s">
        <v>156</v>
      </c>
      <c r="B35" s="19"/>
      <c r="C35" s="53">
        <v>10131250.800000001</v>
      </c>
      <c r="D35" s="53">
        <v>-9202815.5199999996</v>
      </c>
      <c r="E35" s="53">
        <f t="shared" ref="E35" si="44">C35+D35</f>
        <v>928435.28000000119</v>
      </c>
      <c r="F35" s="53">
        <v>928435.28</v>
      </c>
      <c r="G35" s="53">
        <v>928435.28</v>
      </c>
      <c r="H35" s="53">
        <f t="shared" ref="H35" si="45">E35-F35</f>
        <v>1.1641532182693481E-9</v>
      </c>
    </row>
    <row r="36" spans="1:8" ht="12" x14ac:dyDescent="0.2">
      <c r="A36" s="4" t="s">
        <v>157</v>
      </c>
      <c r="B36" s="19"/>
      <c r="C36" s="53">
        <v>1476285.57</v>
      </c>
      <c r="D36" s="53">
        <v>340689.67</v>
      </c>
      <c r="E36" s="53">
        <f t="shared" ref="E36" si="46">C36+D36</f>
        <v>1816975.24</v>
      </c>
      <c r="F36" s="53">
        <v>288553.11</v>
      </c>
      <c r="G36" s="53">
        <v>261982.71</v>
      </c>
      <c r="H36" s="53">
        <f t="shared" ref="H36" si="47">E36-F36</f>
        <v>1528422.13</v>
      </c>
    </row>
    <row r="37" spans="1:8" ht="12" x14ac:dyDescent="0.2">
      <c r="A37" s="4" t="s">
        <v>158</v>
      </c>
      <c r="B37" s="19"/>
      <c r="C37" s="53">
        <v>6078911.8700000001</v>
      </c>
      <c r="D37" s="53">
        <v>709256.1</v>
      </c>
      <c r="E37" s="53">
        <f t="shared" ref="E37" si="48">C37+D37</f>
        <v>6788167.9699999997</v>
      </c>
      <c r="F37" s="53">
        <v>1494683.2</v>
      </c>
      <c r="G37" s="53">
        <v>1412425.28</v>
      </c>
      <c r="H37" s="53">
        <f t="shared" ref="H37" si="49">E37-F37</f>
        <v>5293484.7699999996</v>
      </c>
    </row>
    <row r="38" spans="1:8" ht="12" x14ac:dyDescent="0.2">
      <c r="A38" s="4" t="s">
        <v>159</v>
      </c>
      <c r="B38" s="19"/>
      <c r="C38" s="53">
        <v>1645830.34</v>
      </c>
      <c r="D38" s="53">
        <v>2832937.38</v>
      </c>
      <c r="E38" s="53">
        <f t="shared" ref="E38" si="50">C38+D38</f>
        <v>4478767.72</v>
      </c>
      <c r="F38" s="53">
        <v>1109553.67</v>
      </c>
      <c r="G38" s="53">
        <v>1097707.69</v>
      </c>
      <c r="H38" s="53">
        <f t="shared" ref="H38" si="51">E38-F38</f>
        <v>3369214.05</v>
      </c>
    </row>
    <row r="39" spans="1:8" ht="12" x14ac:dyDescent="0.2">
      <c r="A39" s="4" t="s">
        <v>160</v>
      </c>
      <c r="B39" s="19"/>
      <c r="C39" s="53">
        <v>16148767.32</v>
      </c>
      <c r="D39" s="53">
        <v>-12472239.52</v>
      </c>
      <c r="E39" s="53">
        <f t="shared" ref="E39" si="52">C39+D39</f>
        <v>3676527.8000000007</v>
      </c>
      <c r="F39" s="53">
        <v>3676527.8</v>
      </c>
      <c r="G39" s="53">
        <v>2265288.38</v>
      </c>
      <c r="H39" s="53">
        <f t="shared" ref="H39" si="53">E39-F39</f>
        <v>0</v>
      </c>
    </row>
    <row r="40" spans="1:8" ht="12" x14ac:dyDescent="0.2">
      <c r="A40" s="4" t="s">
        <v>161</v>
      </c>
      <c r="B40" s="19"/>
      <c r="C40" s="53">
        <v>41616582.840000004</v>
      </c>
      <c r="D40" s="53">
        <v>-40738688.939999998</v>
      </c>
      <c r="E40" s="53">
        <f t="shared" ref="E40" si="54">C40+D40</f>
        <v>877893.90000000596</v>
      </c>
      <c r="F40" s="53">
        <v>877893.9</v>
      </c>
      <c r="G40" s="53">
        <v>877893.9</v>
      </c>
      <c r="H40" s="53">
        <f t="shared" ref="H40" si="55">E40-F40</f>
        <v>5.9371814131736755E-9</v>
      </c>
    </row>
    <row r="41" spans="1:8" ht="12" x14ac:dyDescent="0.2">
      <c r="A41" s="4" t="s">
        <v>162</v>
      </c>
      <c r="B41" s="19"/>
      <c r="C41" s="53">
        <v>12993939.17</v>
      </c>
      <c r="D41" s="53">
        <v>-12574693.039999999</v>
      </c>
      <c r="E41" s="53">
        <f t="shared" ref="E41" si="56">C41+D41</f>
        <v>419246.13000000082</v>
      </c>
      <c r="F41" s="53">
        <v>419246.13</v>
      </c>
      <c r="G41" s="53">
        <v>419246.13</v>
      </c>
      <c r="H41" s="53">
        <f t="shared" ref="H41" si="57">E41-F41</f>
        <v>8.149072527885437E-10</v>
      </c>
    </row>
    <row r="42" spans="1:8" ht="12" x14ac:dyDescent="0.2">
      <c r="A42" s="4" t="s">
        <v>163</v>
      </c>
      <c r="B42" s="19"/>
      <c r="C42" s="53">
        <v>3097431.68</v>
      </c>
      <c r="D42" s="53">
        <v>-2989347.53</v>
      </c>
      <c r="E42" s="53">
        <f t="shared" ref="E42" si="58">C42+D42</f>
        <v>108084.15000000037</v>
      </c>
      <c r="F42" s="53">
        <v>108084.15</v>
      </c>
      <c r="G42" s="53">
        <v>108084.15</v>
      </c>
      <c r="H42" s="53">
        <f t="shared" ref="H42" si="59">E42-F42</f>
        <v>3.7834979593753815E-10</v>
      </c>
    </row>
    <row r="43" spans="1:8" ht="12" x14ac:dyDescent="0.2">
      <c r="A43" s="4" t="s">
        <v>164</v>
      </c>
      <c r="B43" s="19"/>
      <c r="C43" s="53">
        <v>11660045.380000001</v>
      </c>
      <c r="D43" s="53">
        <v>1871735.79</v>
      </c>
      <c r="E43" s="53">
        <f t="shared" ref="E43" si="60">C43+D43</f>
        <v>13531781.170000002</v>
      </c>
      <c r="F43" s="53">
        <v>2854365.79</v>
      </c>
      <c r="G43" s="53">
        <v>2770565.54</v>
      </c>
      <c r="H43" s="53">
        <f t="shared" ref="H43" si="61">E43-F43</f>
        <v>10677415.380000003</v>
      </c>
    </row>
    <row r="44" spans="1:8" ht="12" x14ac:dyDescent="0.2">
      <c r="A44" s="4" t="s">
        <v>165</v>
      </c>
      <c r="B44" s="19"/>
      <c r="C44" s="53">
        <v>12604482.83</v>
      </c>
      <c r="D44" s="53">
        <v>-11709227.949999999</v>
      </c>
      <c r="E44" s="53">
        <f t="shared" ref="E44" si="62">C44+D44</f>
        <v>895254.88000000082</v>
      </c>
      <c r="F44" s="53">
        <v>895254.88</v>
      </c>
      <c r="G44" s="53">
        <v>894893.88</v>
      </c>
      <c r="H44" s="53">
        <f t="shared" ref="H44" si="63">E44-F44</f>
        <v>0</v>
      </c>
    </row>
    <row r="45" spans="1:8" ht="12" x14ac:dyDescent="0.2">
      <c r="A45" s="4" t="s">
        <v>166</v>
      </c>
      <c r="B45" s="19"/>
      <c r="C45" s="53">
        <v>1882621.36</v>
      </c>
      <c r="D45" s="53">
        <v>159120.73000000001</v>
      </c>
      <c r="E45" s="53">
        <f t="shared" ref="E45" si="64">C45+D45</f>
        <v>2041742.09</v>
      </c>
      <c r="F45" s="53">
        <v>406102.31</v>
      </c>
      <c r="G45" s="53">
        <v>396797.05</v>
      </c>
      <c r="H45" s="53">
        <f t="shared" ref="H45" si="65">E45-F45</f>
        <v>1635639.78</v>
      </c>
    </row>
    <row r="46" spans="1:8" ht="12" x14ac:dyDescent="0.2">
      <c r="A46" s="4" t="s">
        <v>167</v>
      </c>
      <c r="B46" s="19"/>
      <c r="C46" s="53">
        <v>1513021.81</v>
      </c>
      <c r="D46" s="53">
        <v>-1453082.77</v>
      </c>
      <c r="E46" s="53">
        <f t="shared" ref="E46" si="66">C46+D46</f>
        <v>59939.040000000037</v>
      </c>
      <c r="F46" s="53">
        <v>59939.040000000001</v>
      </c>
      <c r="G46" s="53">
        <v>59939.040000000001</v>
      </c>
      <c r="H46" s="53">
        <f t="shared" ref="H46" si="67">E46-F46</f>
        <v>0</v>
      </c>
    </row>
    <row r="47" spans="1:8" ht="12" x14ac:dyDescent="0.2">
      <c r="A47" s="4" t="s">
        <v>168</v>
      </c>
      <c r="B47" s="19"/>
      <c r="C47" s="53">
        <v>4307924.66</v>
      </c>
      <c r="D47" s="53">
        <v>-2072908.7</v>
      </c>
      <c r="E47" s="53">
        <f t="shared" ref="E47" si="68">C47+D47</f>
        <v>2235015.96</v>
      </c>
      <c r="F47" s="53">
        <v>426558.1</v>
      </c>
      <c r="G47" s="53">
        <v>426253.53</v>
      </c>
      <c r="H47" s="53">
        <f t="shared" ref="H47" si="69">E47-F47</f>
        <v>1808457.8599999999</v>
      </c>
    </row>
    <row r="48" spans="1:8" ht="12" x14ac:dyDescent="0.2">
      <c r="A48" s="4" t="s">
        <v>169</v>
      </c>
      <c r="B48" s="19"/>
      <c r="C48" s="53">
        <v>1924478.66</v>
      </c>
      <c r="D48" s="53">
        <v>-1862282.53</v>
      </c>
      <c r="E48" s="53">
        <f t="shared" ref="E48" si="70">C48+D48</f>
        <v>62196.129999999888</v>
      </c>
      <c r="F48" s="53">
        <v>62196.13</v>
      </c>
      <c r="G48" s="53">
        <v>62196.13</v>
      </c>
      <c r="H48" s="53">
        <f t="shared" ref="H48" si="71">E48-F48</f>
        <v>-1.0913936421275139E-10</v>
      </c>
    </row>
    <row r="49" spans="1:8" ht="12" x14ac:dyDescent="0.2">
      <c r="A49" s="4" t="s">
        <v>170</v>
      </c>
      <c r="B49" s="19"/>
      <c r="C49" s="53">
        <v>10559819.630000001</v>
      </c>
      <c r="D49" s="53">
        <v>4286789.58</v>
      </c>
      <c r="E49" s="53">
        <f t="shared" ref="E49" si="72">C49+D49</f>
        <v>14846609.210000001</v>
      </c>
      <c r="F49" s="53">
        <v>1462874.6</v>
      </c>
      <c r="G49" s="53">
        <v>1459673</v>
      </c>
      <c r="H49" s="53">
        <f t="shared" ref="H49" si="73">E49-F49</f>
        <v>13383734.610000001</v>
      </c>
    </row>
    <row r="50" spans="1:8" ht="12" x14ac:dyDescent="0.2">
      <c r="A50" s="4" t="s">
        <v>171</v>
      </c>
      <c r="B50" s="19"/>
      <c r="C50" s="53">
        <v>5594358.0499999998</v>
      </c>
      <c r="D50" s="53">
        <v>-5446146.3099999996</v>
      </c>
      <c r="E50" s="53">
        <f t="shared" ref="E50" si="74">C50+D50</f>
        <v>148211.74000000022</v>
      </c>
      <c r="F50" s="53">
        <v>148211.74</v>
      </c>
      <c r="G50" s="53">
        <v>148211.74</v>
      </c>
      <c r="H50" s="53">
        <f t="shared" ref="H50" si="75">E50-F50</f>
        <v>2.3283064365386963E-10</v>
      </c>
    </row>
    <row r="51" spans="1:8" ht="12" x14ac:dyDescent="0.2">
      <c r="A51" s="4" t="s">
        <v>172</v>
      </c>
      <c r="B51" s="19"/>
      <c r="C51" s="53">
        <v>20800000</v>
      </c>
      <c r="D51" s="53">
        <v>0</v>
      </c>
      <c r="E51" s="53">
        <f t="shared" ref="E51" si="76">C51+D51</f>
        <v>20800000</v>
      </c>
      <c r="F51" s="53">
        <v>6861767.54</v>
      </c>
      <c r="G51" s="53">
        <v>6861767.54</v>
      </c>
      <c r="H51" s="53">
        <f t="shared" ref="H51" si="77">E51-F51</f>
        <v>13938232.460000001</v>
      </c>
    </row>
    <row r="52" spans="1:8" ht="12" x14ac:dyDescent="0.2">
      <c r="A52" s="4" t="s">
        <v>173</v>
      </c>
      <c r="B52" s="19"/>
      <c r="C52" s="53">
        <v>3120000</v>
      </c>
      <c r="D52" s="53">
        <v>0</v>
      </c>
      <c r="E52" s="53">
        <f t="shared" ref="E52" si="78">C52+D52</f>
        <v>3120000</v>
      </c>
      <c r="F52" s="53">
        <v>500000</v>
      </c>
      <c r="G52" s="53">
        <v>500000</v>
      </c>
      <c r="H52" s="53">
        <f t="shared" ref="H52" si="79">E52-F52</f>
        <v>2620000</v>
      </c>
    </row>
    <row r="53" spans="1:8" ht="12" x14ac:dyDescent="0.2">
      <c r="A53" s="4" t="s">
        <v>174</v>
      </c>
      <c r="B53" s="19"/>
      <c r="C53" s="53">
        <v>2080000</v>
      </c>
      <c r="D53" s="53">
        <v>0</v>
      </c>
      <c r="E53" s="53">
        <f t="shared" ref="E53" si="80">C53+D53</f>
        <v>2080000</v>
      </c>
      <c r="F53" s="53">
        <v>500000</v>
      </c>
      <c r="G53" s="53">
        <v>500000</v>
      </c>
      <c r="H53" s="53">
        <f t="shared" ref="H53" si="81">E53-F53</f>
        <v>1580000</v>
      </c>
    </row>
    <row r="54" spans="1:8" ht="12" x14ac:dyDescent="0.2">
      <c r="A54" s="4" t="s">
        <v>175</v>
      </c>
      <c r="B54" s="19"/>
      <c r="C54" s="53">
        <v>0</v>
      </c>
      <c r="D54" s="53">
        <v>14746109.109999999</v>
      </c>
      <c r="E54" s="53">
        <f t="shared" ref="E54" si="82">C54+D54</f>
        <v>14746109.109999999</v>
      </c>
      <c r="F54" s="53">
        <v>1895075.05</v>
      </c>
      <c r="G54" s="53">
        <v>1785112.71</v>
      </c>
      <c r="H54" s="53">
        <f t="shared" ref="H54" si="83">E54-F54</f>
        <v>12851034.059999999</v>
      </c>
    </row>
    <row r="55" spans="1:8" ht="12" x14ac:dyDescent="0.2">
      <c r="A55" s="4" t="s">
        <v>176</v>
      </c>
      <c r="B55" s="19"/>
      <c r="C55" s="53">
        <v>0</v>
      </c>
      <c r="D55" s="53">
        <v>7095659.7999999998</v>
      </c>
      <c r="E55" s="53">
        <f t="shared" ref="E55" si="84">C55+D55</f>
        <v>7095659.7999999998</v>
      </c>
      <c r="F55" s="53">
        <v>1137355.5</v>
      </c>
      <c r="G55" s="53">
        <v>1136914.7</v>
      </c>
      <c r="H55" s="53">
        <f t="shared" ref="H55" si="85">E55-F55</f>
        <v>5958304.2999999998</v>
      </c>
    </row>
    <row r="56" spans="1:8" ht="12" x14ac:dyDescent="0.2">
      <c r="A56" s="4" t="s">
        <v>177</v>
      </c>
      <c r="B56" s="19"/>
      <c r="C56" s="53">
        <v>0</v>
      </c>
      <c r="D56" s="53">
        <v>31289160.829999998</v>
      </c>
      <c r="E56" s="53">
        <f t="shared" ref="E56" si="86">C56+D56</f>
        <v>31289160.829999998</v>
      </c>
      <c r="F56" s="53">
        <v>3691522.37</v>
      </c>
      <c r="G56" s="53">
        <v>3591917</v>
      </c>
      <c r="H56" s="53">
        <f t="shared" ref="H56" si="87">E56-F56</f>
        <v>27597638.459999997</v>
      </c>
    </row>
    <row r="57" spans="1:8" ht="12" x14ac:dyDescent="0.2">
      <c r="A57" s="4" t="s">
        <v>178</v>
      </c>
      <c r="B57" s="19"/>
      <c r="C57" s="53">
        <v>0</v>
      </c>
      <c r="D57" s="53">
        <v>6397024.5700000003</v>
      </c>
      <c r="E57" s="53">
        <f t="shared" ref="E57" si="88">C57+D57</f>
        <v>6397024.5700000003</v>
      </c>
      <c r="F57" s="53">
        <v>483000.85</v>
      </c>
      <c r="G57" s="53">
        <v>482603.35</v>
      </c>
      <c r="H57" s="53">
        <f t="shared" ref="H57" si="89">E57-F57</f>
        <v>5914023.7200000007</v>
      </c>
    </row>
    <row r="58" spans="1:8" ht="12" x14ac:dyDescent="0.2">
      <c r="A58" s="4" t="s">
        <v>179</v>
      </c>
      <c r="B58" s="19"/>
      <c r="C58" s="53">
        <v>0</v>
      </c>
      <c r="D58" s="53">
        <v>22587291.370000001</v>
      </c>
      <c r="E58" s="53">
        <f t="shared" ref="E58" si="90">C58+D58</f>
        <v>22587291.370000001</v>
      </c>
      <c r="F58" s="53">
        <v>4823119.01</v>
      </c>
      <c r="G58" s="53">
        <v>4821819.01</v>
      </c>
      <c r="H58" s="53">
        <f t="shared" ref="H58" si="91">E58-F58</f>
        <v>17764172.359999999</v>
      </c>
    </row>
    <row r="59" spans="1:8" ht="12" x14ac:dyDescent="0.2">
      <c r="A59" s="4" t="s">
        <v>180</v>
      </c>
      <c r="B59" s="19"/>
      <c r="C59" s="53">
        <v>0</v>
      </c>
      <c r="D59" s="53">
        <v>5909513.0700000003</v>
      </c>
      <c r="E59" s="53">
        <f t="shared" ref="E59" si="92">C59+D59</f>
        <v>5909513.0700000003</v>
      </c>
      <c r="F59" s="53">
        <v>1046555.1</v>
      </c>
      <c r="G59" s="53">
        <v>911237.23</v>
      </c>
      <c r="H59" s="53">
        <f t="shared" ref="H59" si="93">E59-F59</f>
        <v>4862957.9700000007</v>
      </c>
    </row>
    <row r="60" spans="1:8" ht="12" x14ac:dyDescent="0.2">
      <c r="A60" s="4" t="s">
        <v>181</v>
      </c>
      <c r="B60" s="19"/>
      <c r="C60" s="53">
        <v>0</v>
      </c>
      <c r="D60" s="53">
        <v>6856667.0899999999</v>
      </c>
      <c r="E60" s="53">
        <f t="shared" ref="E60" si="94">C60+D60</f>
        <v>6856667.0899999999</v>
      </c>
      <c r="F60" s="53">
        <v>691832.86</v>
      </c>
      <c r="G60" s="53">
        <v>691832.86</v>
      </c>
      <c r="H60" s="53">
        <f t="shared" ref="H60" si="95">E60-F60</f>
        <v>6164834.2299999995</v>
      </c>
    </row>
    <row r="61" spans="1:8" ht="12" x14ac:dyDescent="0.2">
      <c r="A61" s="4" t="s">
        <v>182</v>
      </c>
      <c r="B61" s="19"/>
      <c r="C61" s="53">
        <v>0</v>
      </c>
      <c r="D61" s="53">
        <v>23929864.329999998</v>
      </c>
      <c r="E61" s="53">
        <f t="shared" ref="E61" si="96">C61+D61</f>
        <v>23929864.329999998</v>
      </c>
      <c r="F61" s="53">
        <v>4511127.21</v>
      </c>
      <c r="G61" s="53">
        <v>3894287.34</v>
      </c>
      <c r="H61" s="53">
        <f t="shared" ref="H61" si="97">E61-F61</f>
        <v>19418737.119999997</v>
      </c>
    </row>
    <row r="62" spans="1:8" ht="12" x14ac:dyDescent="0.2">
      <c r="A62" s="4" t="s">
        <v>183</v>
      </c>
      <c r="B62" s="19"/>
      <c r="C62" s="53">
        <v>0</v>
      </c>
      <c r="D62" s="53">
        <v>3349126.92</v>
      </c>
      <c r="E62" s="53">
        <f t="shared" ref="E62" si="98">C62+D62</f>
        <v>3349126.92</v>
      </c>
      <c r="F62" s="53">
        <v>821262.22</v>
      </c>
      <c r="G62" s="53">
        <v>821262.22</v>
      </c>
      <c r="H62" s="53">
        <f t="shared" ref="H62" si="99">E62-F62</f>
        <v>2527864.7000000002</v>
      </c>
    </row>
    <row r="63" spans="1:8" ht="12" x14ac:dyDescent="0.2">
      <c r="A63" s="4" t="s">
        <v>184</v>
      </c>
      <c r="B63" s="19"/>
      <c r="C63" s="53">
        <v>0</v>
      </c>
      <c r="D63" s="53">
        <v>8770859.7100000009</v>
      </c>
      <c r="E63" s="53">
        <f t="shared" ref="E63" si="100">C63+D63</f>
        <v>8770859.7100000009</v>
      </c>
      <c r="F63" s="53">
        <v>1326590.98</v>
      </c>
      <c r="G63" s="53">
        <v>1323072.98</v>
      </c>
      <c r="H63" s="53">
        <f t="shared" ref="H63" si="101">E63-F63</f>
        <v>7444268.7300000004</v>
      </c>
    </row>
    <row r="64" spans="1:8" ht="12" x14ac:dyDescent="0.2">
      <c r="A64" s="4" t="s">
        <v>185</v>
      </c>
      <c r="B64" s="19"/>
      <c r="C64" s="53">
        <v>0</v>
      </c>
      <c r="D64" s="53">
        <v>4130655.65</v>
      </c>
      <c r="E64" s="53">
        <f t="shared" ref="E64" si="102">C64+D64</f>
        <v>4130655.65</v>
      </c>
      <c r="F64" s="53">
        <v>548196.65</v>
      </c>
      <c r="G64" s="53">
        <v>525867.18999999994</v>
      </c>
      <c r="H64" s="53">
        <f t="shared" ref="H64" si="103">E64-F64</f>
        <v>3582459</v>
      </c>
    </row>
    <row r="65" spans="1:8" ht="12" x14ac:dyDescent="0.2">
      <c r="A65" s="4" t="s">
        <v>186</v>
      </c>
      <c r="B65" s="19"/>
      <c r="C65" s="53">
        <v>0</v>
      </c>
      <c r="D65" s="53">
        <v>24340155.359999999</v>
      </c>
      <c r="E65" s="53">
        <f t="shared" ref="E65" si="104">C65+D65</f>
        <v>24340155.359999999</v>
      </c>
      <c r="F65" s="53">
        <v>2087206.3</v>
      </c>
      <c r="G65" s="53">
        <v>2086259.3</v>
      </c>
      <c r="H65" s="53">
        <f t="shared" ref="H65" si="105">E65-F65</f>
        <v>22252949.059999999</v>
      </c>
    </row>
    <row r="66" spans="1:8" ht="12" x14ac:dyDescent="0.2">
      <c r="A66" s="4" t="s">
        <v>187</v>
      </c>
      <c r="B66" s="19"/>
      <c r="C66" s="53">
        <v>0</v>
      </c>
      <c r="D66" s="53">
        <v>12702197.6</v>
      </c>
      <c r="E66" s="53">
        <f t="shared" ref="E66" si="106">C66+D66</f>
        <v>12702197.6</v>
      </c>
      <c r="F66" s="53">
        <v>715446.2</v>
      </c>
      <c r="G66" s="53">
        <v>667614.87</v>
      </c>
      <c r="H66" s="53">
        <f t="shared" ref="H66" si="107">E66-F66</f>
        <v>11986751.4</v>
      </c>
    </row>
    <row r="67" spans="1:8" ht="12" x14ac:dyDescent="0.2">
      <c r="A67" s="4" t="s">
        <v>188</v>
      </c>
      <c r="B67" s="19"/>
      <c r="C67" s="53">
        <v>0</v>
      </c>
      <c r="D67" s="53">
        <v>38671198.909999996</v>
      </c>
      <c r="E67" s="53">
        <f t="shared" ref="E67" si="108">C67+D67</f>
        <v>38671198.909999996</v>
      </c>
      <c r="F67" s="53">
        <v>7358213.3200000003</v>
      </c>
      <c r="G67" s="53">
        <v>7354095.7999999998</v>
      </c>
      <c r="H67" s="53">
        <f t="shared" ref="H67" si="109">E67-F67</f>
        <v>31312985.589999996</v>
      </c>
    </row>
    <row r="68" spans="1:8" ht="12" x14ac:dyDescent="0.2">
      <c r="A68" s="4" t="s">
        <v>189</v>
      </c>
      <c r="B68" s="19"/>
      <c r="C68" s="53">
        <v>0</v>
      </c>
      <c r="D68" s="53">
        <v>13065761.310000001</v>
      </c>
      <c r="E68" s="53">
        <f t="shared" ref="E68" si="110">C68+D68</f>
        <v>13065761.310000001</v>
      </c>
      <c r="F68" s="53">
        <v>1774671.43</v>
      </c>
      <c r="G68" s="53">
        <v>1774671.43</v>
      </c>
      <c r="H68" s="53">
        <f t="shared" ref="H68" si="111">E68-F68</f>
        <v>11291089.880000001</v>
      </c>
    </row>
    <row r="69" spans="1:8" ht="12" x14ac:dyDescent="0.2">
      <c r="A69" s="4" t="s">
        <v>190</v>
      </c>
      <c r="B69" s="19"/>
      <c r="C69" s="53">
        <v>0</v>
      </c>
      <c r="D69" s="53">
        <v>3309473.9</v>
      </c>
      <c r="E69" s="53">
        <f t="shared" ref="E69" si="112">C69+D69</f>
        <v>3309473.9</v>
      </c>
      <c r="F69" s="53">
        <v>456961.42</v>
      </c>
      <c r="G69" s="53">
        <v>456961.42</v>
      </c>
      <c r="H69" s="53">
        <f t="shared" ref="H69" si="113">E69-F69</f>
        <v>2852512.48</v>
      </c>
    </row>
    <row r="70" spans="1:8" ht="12" x14ac:dyDescent="0.2">
      <c r="A70" s="4" t="s">
        <v>191</v>
      </c>
      <c r="B70" s="19"/>
      <c r="C70" s="53">
        <v>0</v>
      </c>
      <c r="D70" s="53">
        <v>19794558.100000001</v>
      </c>
      <c r="E70" s="53">
        <f t="shared" ref="E70" si="114">C70+D70</f>
        <v>19794558.100000001</v>
      </c>
      <c r="F70" s="53">
        <v>8569810.1999999993</v>
      </c>
      <c r="G70" s="53">
        <v>8262431.3600000003</v>
      </c>
      <c r="H70" s="53">
        <f t="shared" ref="H70" si="115">E70-F70</f>
        <v>11224747.900000002</v>
      </c>
    </row>
    <row r="71" spans="1:8" ht="12" x14ac:dyDescent="0.2">
      <c r="A71" s="4" t="s">
        <v>192</v>
      </c>
      <c r="B71" s="19"/>
      <c r="C71" s="53">
        <v>0</v>
      </c>
      <c r="D71" s="53">
        <v>1424057.34</v>
      </c>
      <c r="E71" s="53">
        <f t="shared" ref="E71" si="116">C71+D71</f>
        <v>1424057.34</v>
      </c>
      <c r="F71" s="53">
        <v>244475.81</v>
      </c>
      <c r="G71" s="53">
        <v>244475.81</v>
      </c>
      <c r="H71" s="53">
        <f t="shared" ref="H71" si="117">E71-F71</f>
        <v>1179581.53</v>
      </c>
    </row>
    <row r="72" spans="1:8" ht="12" x14ac:dyDescent="0.2">
      <c r="A72" s="4" t="s">
        <v>193</v>
      </c>
      <c r="B72" s="19"/>
      <c r="C72" s="53">
        <v>0</v>
      </c>
      <c r="D72" s="53">
        <v>1840056.34</v>
      </c>
      <c r="E72" s="53">
        <f t="shared" ref="E72" si="118">C72+D72</f>
        <v>1840056.34</v>
      </c>
      <c r="F72" s="53">
        <v>303824.96999999997</v>
      </c>
      <c r="G72" s="53">
        <v>290844.57</v>
      </c>
      <c r="H72" s="53">
        <f t="shared" ref="H72" si="119">E72-F72</f>
        <v>1536231.37</v>
      </c>
    </row>
    <row r="73" spans="1:8" ht="12" x14ac:dyDescent="0.2">
      <c r="A73" s="4" t="s">
        <v>194</v>
      </c>
      <c r="B73" s="19"/>
      <c r="C73" s="53">
        <v>0</v>
      </c>
      <c r="D73" s="53">
        <v>3997771.42</v>
      </c>
      <c r="E73" s="53">
        <f t="shared" ref="E73" si="120">C73+D73</f>
        <v>3997771.42</v>
      </c>
      <c r="F73" s="53">
        <v>406045.09</v>
      </c>
      <c r="G73" s="53">
        <v>403226.29</v>
      </c>
      <c r="H73" s="53">
        <f t="shared" ref="H73" si="121">E73-F73</f>
        <v>3591726.33</v>
      </c>
    </row>
    <row r="74" spans="1:8" ht="12" x14ac:dyDescent="0.2">
      <c r="A74" s="4" t="s">
        <v>195</v>
      </c>
      <c r="B74" s="19"/>
      <c r="C74" s="53">
        <v>0</v>
      </c>
      <c r="D74" s="53">
        <v>0</v>
      </c>
      <c r="E74" s="53">
        <f t="shared" ref="E74" si="122">C74+D74</f>
        <v>0</v>
      </c>
      <c r="F74" s="53">
        <v>0</v>
      </c>
      <c r="G74" s="53">
        <v>0</v>
      </c>
      <c r="H74" s="53">
        <f t="shared" ref="H74" si="123">E74-F74</f>
        <v>0</v>
      </c>
    </row>
    <row r="75" spans="1:8" ht="12" x14ac:dyDescent="0.2">
      <c r="A75" s="4"/>
      <c r="B75" s="19"/>
      <c r="C75" s="53"/>
      <c r="D75" s="53"/>
      <c r="E75" s="53"/>
      <c r="F75" s="53"/>
      <c r="G75" s="53"/>
      <c r="H75" s="53"/>
    </row>
    <row r="76" spans="1:8" ht="12" x14ac:dyDescent="0.2">
      <c r="A76" s="4"/>
      <c r="B76" s="22"/>
      <c r="C76" s="52"/>
      <c r="D76" s="52"/>
      <c r="E76" s="52"/>
      <c r="F76" s="52"/>
      <c r="G76" s="52"/>
      <c r="H76" s="52"/>
    </row>
    <row r="77" spans="1:8" ht="12" x14ac:dyDescent="0.2">
      <c r="A77" s="23"/>
      <c r="B77" s="44" t="s">
        <v>53</v>
      </c>
      <c r="C77" s="47">
        <f t="shared" ref="C77:H77" si="124">SUM(C7:C76)</f>
        <v>784568697.45999992</v>
      </c>
      <c r="D77" s="47">
        <f t="shared" si="124"/>
        <v>125477758.28000005</v>
      </c>
      <c r="E77" s="47">
        <f t="shared" si="124"/>
        <v>910046455.74000025</v>
      </c>
      <c r="F77" s="47">
        <f t="shared" si="124"/>
        <v>200382492.62</v>
      </c>
      <c r="G77" s="47">
        <f t="shared" si="124"/>
        <v>195670722.63999999</v>
      </c>
      <c r="H77" s="47">
        <f t="shared" si="124"/>
        <v>709663963.12</v>
      </c>
    </row>
    <row r="80" spans="1:8" ht="45" customHeight="1" x14ac:dyDescent="0.2">
      <c r="A80" s="60" t="s">
        <v>196</v>
      </c>
      <c r="B80" s="61"/>
      <c r="C80" s="61"/>
      <c r="D80" s="61"/>
      <c r="E80" s="61"/>
      <c r="F80" s="61"/>
      <c r="G80" s="61"/>
      <c r="H80" s="62"/>
    </row>
    <row r="82" spans="1:8" x14ac:dyDescent="0.2">
      <c r="A82" s="65" t="s">
        <v>54</v>
      </c>
      <c r="B82" s="66"/>
      <c r="C82" s="60" t="s">
        <v>60</v>
      </c>
      <c r="D82" s="61"/>
      <c r="E82" s="61"/>
      <c r="F82" s="61"/>
      <c r="G82" s="62"/>
      <c r="H82" s="63" t="s">
        <v>59</v>
      </c>
    </row>
    <row r="83" spans="1:8" ht="22.5" x14ac:dyDescent="0.2">
      <c r="A83" s="67"/>
      <c r="B83" s="68"/>
      <c r="C83" s="9" t="s">
        <v>55</v>
      </c>
      <c r="D83" s="9" t="s">
        <v>125</v>
      </c>
      <c r="E83" s="9" t="s">
        <v>56</v>
      </c>
      <c r="F83" s="9" t="s">
        <v>57</v>
      </c>
      <c r="G83" s="9" t="s">
        <v>58</v>
      </c>
      <c r="H83" s="64"/>
    </row>
    <row r="84" spans="1:8" x14ac:dyDescent="0.2">
      <c r="A84" s="69"/>
      <c r="B84" s="70"/>
      <c r="C84" s="10">
        <v>1</v>
      </c>
      <c r="D84" s="10">
        <v>2</v>
      </c>
      <c r="E84" s="10" t="s">
        <v>126</v>
      </c>
      <c r="F84" s="10">
        <v>4</v>
      </c>
      <c r="G84" s="10">
        <v>5</v>
      </c>
      <c r="H84" s="10" t="s">
        <v>127</v>
      </c>
    </row>
    <row r="85" spans="1:8" x14ac:dyDescent="0.2">
      <c r="A85" s="25"/>
      <c r="B85" s="26"/>
      <c r="C85" s="30"/>
      <c r="D85" s="30"/>
      <c r="E85" s="30"/>
      <c r="F85" s="30"/>
      <c r="G85" s="30"/>
      <c r="H85" s="30"/>
    </row>
    <row r="86" spans="1:8" x14ac:dyDescent="0.2">
      <c r="A86" s="4" t="s">
        <v>8</v>
      </c>
      <c r="B86" s="2"/>
      <c r="C86" s="31">
        <v>0</v>
      </c>
      <c r="D86" s="31">
        <v>0</v>
      </c>
      <c r="E86" s="31">
        <f>C86+D86</f>
        <v>0</v>
      </c>
      <c r="F86" s="31">
        <v>0</v>
      </c>
      <c r="G86" s="31">
        <v>0</v>
      </c>
      <c r="H86" s="31">
        <f>E86-F86</f>
        <v>0</v>
      </c>
    </row>
    <row r="87" spans="1:8" x14ac:dyDescent="0.2">
      <c r="A87" s="4" t="s">
        <v>9</v>
      </c>
      <c r="B87" s="2"/>
      <c r="C87" s="31">
        <v>0</v>
      </c>
      <c r="D87" s="31">
        <v>0</v>
      </c>
      <c r="E87" s="31">
        <f t="shared" ref="E87:E89" si="125">C87+D87</f>
        <v>0</v>
      </c>
      <c r="F87" s="31">
        <v>0</v>
      </c>
      <c r="G87" s="31">
        <v>0</v>
      </c>
      <c r="H87" s="31">
        <f t="shared" ref="H87:H89" si="126">E87-F87</f>
        <v>0</v>
      </c>
    </row>
    <row r="88" spans="1:8" x14ac:dyDescent="0.2">
      <c r="A88" s="4" t="s">
        <v>10</v>
      </c>
      <c r="B88" s="2"/>
      <c r="C88" s="31">
        <v>0</v>
      </c>
      <c r="D88" s="31">
        <v>0</v>
      </c>
      <c r="E88" s="31">
        <f t="shared" si="125"/>
        <v>0</v>
      </c>
      <c r="F88" s="31">
        <v>0</v>
      </c>
      <c r="G88" s="31">
        <v>0</v>
      </c>
      <c r="H88" s="31">
        <f t="shared" si="126"/>
        <v>0</v>
      </c>
    </row>
    <row r="89" spans="1:8" x14ac:dyDescent="0.2">
      <c r="A89" s="4" t="s">
        <v>11</v>
      </c>
      <c r="B89" s="2"/>
      <c r="C89" s="31">
        <v>0</v>
      </c>
      <c r="D89" s="31">
        <v>0</v>
      </c>
      <c r="E89" s="31">
        <f t="shared" si="125"/>
        <v>0</v>
      </c>
      <c r="F89" s="31">
        <v>0</v>
      </c>
      <c r="G89" s="31">
        <v>0</v>
      </c>
      <c r="H89" s="31">
        <f t="shared" si="126"/>
        <v>0</v>
      </c>
    </row>
    <row r="90" spans="1:8" x14ac:dyDescent="0.2">
      <c r="A90" s="4"/>
      <c r="B90" s="2"/>
      <c r="C90" s="32"/>
      <c r="D90" s="32"/>
      <c r="E90" s="32"/>
      <c r="F90" s="32"/>
      <c r="G90" s="32"/>
      <c r="H90" s="32"/>
    </row>
    <row r="91" spans="1:8" x14ac:dyDescent="0.2">
      <c r="A91" s="23"/>
      <c r="B91" s="44" t="s">
        <v>53</v>
      </c>
      <c r="C91" s="20">
        <f>SUM(C86:C90)</f>
        <v>0</v>
      </c>
      <c r="D91" s="20">
        <f>SUM(D86:D90)</f>
        <v>0</v>
      </c>
      <c r="E91" s="20">
        <f>SUM(E86:E89)</f>
        <v>0</v>
      </c>
      <c r="F91" s="20">
        <f>SUM(F86:F89)</f>
        <v>0</v>
      </c>
      <c r="G91" s="20">
        <f>SUM(G86:G89)</f>
        <v>0</v>
      </c>
      <c r="H91" s="20">
        <f>SUM(H86:H89)</f>
        <v>0</v>
      </c>
    </row>
    <row r="94" spans="1:8" ht="45" customHeight="1" x14ac:dyDescent="0.2">
      <c r="A94" s="60" t="s">
        <v>197</v>
      </c>
      <c r="B94" s="61"/>
      <c r="C94" s="61"/>
      <c r="D94" s="61"/>
      <c r="E94" s="61"/>
      <c r="F94" s="61"/>
      <c r="G94" s="61"/>
      <c r="H94" s="62"/>
    </row>
    <row r="95" spans="1:8" x14ac:dyDescent="0.2">
      <c r="A95" s="65" t="s">
        <v>54</v>
      </c>
      <c r="B95" s="66"/>
      <c r="C95" s="60" t="s">
        <v>60</v>
      </c>
      <c r="D95" s="61"/>
      <c r="E95" s="61"/>
      <c r="F95" s="61"/>
      <c r="G95" s="62"/>
      <c r="H95" s="63" t="s">
        <v>59</v>
      </c>
    </row>
    <row r="96" spans="1:8" ht="22.5" x14ac:dyDescent="0.2">
      <c r="A96" s="67"/>
      <c r="B96" s="68"/>
      <c r="C96" s="9" t="s">
        <v>55</v>
      </c>
      <c r="D96" s="9" t="s">
        <v>125</v>
      </c>
      <c r="E96" s="9" t="s">
        <v>56</v>
      </c>
      <c r="F96" s="9" t="s">
        <v>57</v>
      </c>
      <c r="G96" s="9" t="s">
        <v>58</v>
      </c>
      <c r="H96" s="64"/>
    </row>
    <row r="97" spans="1:8" x14ac:dyDescent="0.2">
      <c r="A97" s="69"/>
      <c r="B97" s="70"/>
      <c r="C97" s="10">
        <v>1</v>
      </c>
      <c r="D97" s="10">
        <v>2</v>
      </c>
      <c r="E97" s="10" t="s">
        <v>126</v>
      </c>
      <c r="F97" s="10">
        <v>4</v>
      </c>
      <c r="G97" s="10">
        <v>5</v>
      </c>
      <c r="H97" s="10" t="s">
        <v>127</v>
      </c>
    </row>
    <row r="98" spans="1:8" x14ac:dyDescent="0.2">
      <c r="A98" s="25"/>
      <c r="B98" s="26"/>
      <c r="C98" s="30"/>
      <c r="D98" s="30"/>
      <c r="E98" s="30"/>
      <c r="F98" s="30"/>
      <c r="G98" s="30"/>
      <c r="H98" s="30"/>
    </row>
    <row r="99" spans="1:8" ht="22.5" x14ac:dyDescent="0.2">
      <c r="A99" s="4"/>
      <c r="B99" s="28" t="s">
        <v>13</v>
      </c>
      <c r="C99" s="31">
        <v>0</v>
      </c>
      <c r="D99" s="31">
        <v>0</v>
      </c>
      <c r="E99" s="31">
        <f>C99+D99</f>
        <v>0</v>
      </c>
      <c r="F99" s="31">
        <v>0</v>
      </c>
      <c r="G99" s="31">
        <v>0</v>
      </c>
      <c r="H99" s="31">
        <f>E99-F99</f>
        <v>0</v>
      </c>
    </row>
    <row r="100" spans="1:8" x14ac:dyDescent="0.2">
      <c r="A100" s="4"/>
      <c r="B100" s="28"/>
      <c r="C100" s="31"/>
      <c r="D100" s="31"/>
      <c r="E100" s="31"/>
      <c r="F100" s="31"/>
      <c r="G100" s="31"/>
      <c r="H100" s="31"/>
    </row>
    <row r="101" spans="1:8" x14ac:dyDescent="0.2">
      <c r="A101" s="4"/>
      <c r="B101" s="28" t="s">
        <v>12</v>
      </c>
      <c r="C101" s="31">
        <v>0</v>
      </c>
      <c r="D101" s="31">
        <v>0</v>
      </c>
      <c r="E101" s="31">
        <f>C101+D101</f>
        <v>0</v>
      </c>
      <c r="F101" s="31">
        <v>0</v>
      </c>
      <c r="G101" s="31">
        <v>0</v>
      </c>
      <c r="H101" s="31">
        <f>E101-F101</f>
        <v>0</v>
      </c>
    </row>
    <row r="102" spans="1:8" x14ac:dyDescent="0.2">
      <c r="A102" s="4"/>
      <c r="B102" s="28"/>
      <c r="C102" s="31"/>
      <c r="D102" s="31"/>
      <c r="E102" s="31"/>
      <c r="F102" s="31"/>
      <c r="G102" s="31"/>
      <c r="H102" s="31"/>
    </row>
    <row r="103" spans="1:8" ht="22.5" x14ac:dyDescent="0.2">
      <c r="A103" s="4"/>
      <c r="B103" s="28" t="s">
        <v>14</v>
      </c>
      <c r="C103" s="31">
        <v>0</v>
      </c>
      <c r="D103" s="31">
        <v>0</v>
      </c>
      <c r="E103" s="31">
        <f>C103+D103</f>
        <v>0</v>
      </c>
      <c r="F103" s="31">
        <v>0</v>
      </c>
      <c r="G103" s="31">
        <v>0</v>
      </c>
      <c r="H103" s="31">
        <f>E103-F103</f>
        <v>0</v>
      </c>
    </row>
    <row r="104" spans="1:8" x14ac:dyDescent="0.2">
      <c r="A104" s="4"/>
      <c r="B104" s="28"/>
      <c r="C104" s="31"/>
      <c r="D104" s="31"/>
      <c r="E104" s="31"/>
      <c r="F104" s="31"/>
      <c r="G104" s="31"/>
      <c r="H104" s="31"/>
    </row>
    <row r="105" spans="1:8" ht="22.5" x14ac:dyDescent="0.2">
      <c r="A105" s="4"/>
      <c r="B105" s="28" t="s">
        <v>26</v>
      </c>
      <c r="C105" s="31">
        <v>0</v>
      </c>
      <c r="D105" s="31">
        <v>0</v>
      </c>
      <c r="E105" s="31">
        <f>C105+D105</f>
        <v>0</v>
      </c>
      <c r="F105" s="31">
        <v>0</v>
      </c>
      <c r="G105" s="31">
        <v>0</v>
      </c>
      <c r="H105" s="31">
        <f>E105-F105</f>
        <v>0</v>
      </c>
    </row>
    <row r="106" spans="1:8" x14ac:dyDescent="0.2">
      <c r="A106" s="4"/>
      <c r="B106" s="28"/>
      <c r="C106" s="31"/>
      <c r="D106" s="31"/>
      <c r="E106" s="31"/>
      <c r="F106" s="31"/>
      <c r="G106" s="31"/>
      <c r="H106" s="31"/>
    </row>
    <row r="107" spans="1:8" ht="22.5" x14ac:dyDescent="0.2">
      <c r="A107" s="4"/>
      <c r="B107" s="28" t="s">
        <v>27</v>
      </c>
      <c r="C107" s="31">
        <v>0</v>
      </c>
      <c r="D107" s="31">
        <v>0</v>
      </c>
      <c r="E107" s="31">
        <f>C107+D107</f>
        <v>0</v>
      </c>
      <c r="F107" s="31">
        <v>0</v>
      </c>
      <c r="G107" s="31">
        <v>0</v>
      </c>
      <c r="H107" s="31">
        <f>E107-F107</f>
        <v>0</v>
      </c>
    </row>
    <row r="108" spans="1:8" x14ac:dyDescent="0.2">
      <c r="A108" s="4"/>
      <c r="B108" s="28"/>
      <c r="C108" s="31"/>
      <c r="D108" s="31"/>
      <c r="E108" s="31"/>
      <c r="F108" s="31"/>
      <c r="G108" s="31"/>
      <c r="H108" s="31"/>
    </row>
    <row r="109" spans="1:8" ht="22.5" x14ac:dyDescent="0.2">
      <c r="A109" s="4"/>
      <c r="B109" s="28" t="s">
        <v>34</v>
      </c>
      <c r="C109" s="31">
        <v>0</v>
      </c>
      <c r="D109" s="31">
        <v>0</v>
      </c>
      <c r="E109" s="31">
        <f>C109+D109</f>
        <v>0</v>
      </c>
      <c r="F109" s="31">
        <v>0</v>
      </c>
      <c r="G109" s="31">
        <v>0</v>
      </c>
      <c r="H109" s="31">
        <f>E109-F109</f>
        <v>0</v>
      </c>
    </row>
    <row r="110" spans="1:8" x14ac:dyDescent="0.2">
      <c r="A110" s="4"/>
      <c r="B110" s="28"/>
      <c r="C110" s="31"/>
      <c r="D110" s="31"/>
      <c r="E110" s="31"/>
      <c r="F110" s="31"/>
      <c r="G110" s="31"/>
      <c r="H110" s="31"/>
    </row>
    <row r="111" spans="1:8" x14ac:dyDescent="0.2">
      <c r="A111" s="4"/>
      <c r="B111" s="28" t="s">
        <v>15</v>
      </c>
      <c r="C111" s="31">
        <v>0</v>
      </c>
      <c r="D111" s="31">
        <v>0</v>
      </c>
      <c r="E111" s="31">
        <f>C111+D111</f>
        <v>0</v>
      </c>
      <c r="F111" s="31">
        <v>0</v>
      </c>
      <c r="G111" s="31">
        <v>0</v>
      </c>
      <c r="H111" s="31">
        <f>E111-F111</f>
        <v>0</v>
      </c>
    </row>
    <row r="112" spans="1:8" x14ac:dyDescent="0.2">
      <c r="A112" s="27"/>
      <c r="B112" s="29"/>
      <c r="C112" s="32"/>
      <c r="D112" s="32"/>
      <c r="E112" s="32"/>
      <c r="F112" s="32"/>
      <c r="G112" s="32"/>
      <c r="H112" s="32"/>
    </row>
    <row r="113" spans="1:8" x14ac:dyDescent="0.2">
      <c r="A113" s="23"/>
      <c r="B113" s="44" t="s">
        <v>53</v>
      </c>
      <c r="C113" s="20">
        <f t="shared" ref="C113:H113" si="127">SUM(C99:C111)</f>
        <v>0</v>
      </c>
      <c r="D113" s="20">
        <f t="shared" si="127"/>
        <v>0</v>
      </c>
      <c r="E113" s="20">
        <f t="shared" si="127"/>
        <v>0</v>
      </c>
      <c r="F113" s="20">
        <f t="shared" si="127"/>
        <v>0</v>
      </c>
      <c r="G113" s="20">
        <f t="shared" si="127"/>
        <v>0</v>
      </c>
      <c r="H113" s="20">
        <f t="shared" si="127"/>
        <v>0</v>
      </c>
    </row>
    <row r="116" spans="1:8" s="56" customFormat="1" x14ac:dyDescent="0.2"/>
    <row r="117" spans="1:8" s="56" customFormat="1" x14ac:dyDescent="0.2"/>
    <row r="121" spans="1:8" x14ac:dyDescent="0.2">
      <c r="B121" s="57" t="s">
        <v>199</v>
      </c>
      <c r="C121" s="55"/>
      <c r="D121" s="58"/>
      <c r="E121" s="59" t="s">
        <v>205</v>
      </c>
      <c r="F121" s="59"/>
      <c r="G121" s="56"/>
    </row>
    <row r="122" spans="1:8" x14ac:dyDescent="0.2">
      <c r="B122" s="57" t="s">
        <v>201</v>
      </c>
      <c r="C122" s="55"/>
      <c r="D122" s="55"/>
      <c r="E122" s="59" t="s">
        <v>202</v>
      </c>
      <c r="F122" s="59"/>
      <c r="G122" s="56"/>
    </row>
  </sheetData>
  <sheetProtection formatCells="0" formatColumns="0" formatRows="0" insertRows="0" deleteRows="0" autoFilter="0"/>
  <mergeCells count="14">
    <mergeCell ref="E121:F121"/>
    <mergeCell ref="E122:F122"/>
    <mergeCell ref="A1:H1"/>
    <mergeCell ref="A3:B5"/>
    <mergeCell ref="A80:H80"/>
    <mergeCell ref="A82:B84"/>
    <mergeCell ref="C3:G3"/>
    <mergeCell ref="H3:H4"/>
    <mergeCell ref="A94:H94"/>
    <mergeCell ref="A95:B97"/>
    <mergeCell ref="C95:G95"/>
    <mergeCell ref="H95:H96"/>
    <mergeCell ref="C82:G82"/>
    <mergeCell ref="H82:H8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3" width="18.33203125" style="3" customWidth="1"/>
    <col min="4" max="4" width="17" style="3" customWidth="1"/>
    <col min="5" max="5" width="21.5" style="3" customWidth="1"/>
    <col min="6" max="8" width="18.33203125" style="3" customWidth="1"/>
    <col min="9" max="16384" width="12" style="3"/>
  </cols>
  <sheetData>
    <row r="1" spans="1:8" ht="50.1" customHeight="1" x14ac:dyDescent="0.2">
      <c r="A1" s="60" t="s">
        <v>206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ht="12" x14ac:dyDescent="0.2">
      <c r="A6" s="38" t="s">
        <v>16</v>
      </c>
      <c r="B6" s="36"/>
      <c r="C6" s="53">
        <f t="shared" ref="C6:H6" si="0">SUM(C7:C14)</f>
        <v>441508517.25999999</v>
      </c>
      <c r="D6" s="53">
        <f t="shared" si="0"/>
        <v>-8947629.1900000051</v>
      </c>
      <c r="E6" s="53">
        <f t="shared" si="0"/>
        <v>432560888.06999993</v>
      </c>
      <c r="F6" s="53">
        <f t="shared" si="0"/>
        <v>77074530.719999999</v>
      </c>
      <c r="G6" s="53">
        <f t="shared" si="0"/>
        <v>74422141.859999999</v>
      </c>
      <c r="H6" s="53">
        <f t="shared" si="0"/>
        <v>355486357.34999996</v>
      </c>
    </row>
    <row r="7" spans="1:8" ht="12" x14ac:dyDescent="0.2">
      <c r="A7" s="35"/>
      <c r="B7" s="39" t="s">
        <v>42</v>
      </c>
      <c r="C7" s="53">
        <v>0</v>
      </c>
      <c r="D7" s="53">
        <v>0</v>
      </c>
      <c r="E7" s="53">
        <f>C7+D7</f>
        <v>0</v>
      </c>
      <c r="F7" s="53">
        <v>0</v>
      </c>
      <c r="G7" s="53">
        <v>0</v>
      </c>
      <c r="H7" s="53">
        <f>E7-F7</f>
        <v>0</v>
      </c>
    </row>
    <row r="8" spans="1:8" ht="12" x14ac:dyDescent="0.2">
      <c r="A8" s="35"/>
      <c r="B8" s="39" t="s">
        <v>17</v>
      </c>
      <c r="C8" s="53">
        <v>0</v>
      </c>
      <c r="D8" s="53">
        <v>0</v>
      </c>
      <c r="E8" s="53">
        <f t="shared" ref="E8:E14" si="1">C8+D8</f>
        <v>0</v>
      </c>
      <c r="F8" s="53">
        <v>0</v>
      </c>
      <c r="G8" s="53">
        <v>0</v>
      </c>
      <c r="H8" s="53">
        <f t="shared" ref="H8:H14" si="2">E8-F8</f>
        <v>0</v>
      </c>
    </row>
    <row r="9" spans="1:8" ht="12" x14ac:dyDescent="0.2">
      <c r="A9" s="35"/>
      <c r="B9" s="39" t="s">
        <v>43</v>
      </c>
      <c r="C9" s="53">
        <v>45314899.200000003</v>
      </c>
      <c r="D9" s="53">
        <v>8198978.6799999997</v>
      </c>
      <c r="E9" s="53">
        <f t="shared" si="1"/>
        <v>53513877.880000003</v>
      </c>
      <c r="F9" s="53">
        <v>12472291.689999999</v>
      </c>
      <c r="G9" s="53">
        <v>12083214.76</v>
      </c>
      <c r="H9" s="53">
        <f t="shared" si="2"/>
        <v>41041586.190000005</v>
      </c>
    </row>
    <row r="10" spans="1:8" ht="12" x14ac:dyDescent="0.2">
      <c r="A10" s="35"/>
      <c r="B10" s="39" t="s">
        <v>3</v>
      </c>
      <c r="C10" s="53">
        <v>0</v>
      </c>
      <c r="D10" s="53">
        <v>0</v>
      </c>
      <c r="E10" s="53">
        <f t="shared" si="1"/>
        <v>0</v>
      </c>
      <c r="F10" s="53">
        <v>0</v>
      </c>
      <c r="G10" s="53">
        <v>0</v>
      </c>
      <c r="H10" s="53">
        <f t="shared" si="2"/>
        <v>0</v>
      </c>
    </row>
    <row r="11" spans="1:8" ht="12" x14ac:dyDescent="0.2">
      <c r="A11" s="35"/>
      <c r="B11" s="39" t="s">
        <v>23</v>
      </c>
      <c r="C11" s="53">
        <v>184271257.50999999</v>
      </c>
      <c r="D11" s="53">
        <v>-12703520.24</v>
      </c>
      <c r="E11" s="53">
        <f t="shared" si="1"/>
        <v>171567737.26999998</v>
      </c>
      <c r="F11" s="53">
        <v>38603006.460000001</v>
      </c>
      <c r="G11" s="53">
        <v>38356810.380000003</v>
      </c>
      <c r="H11" s="53">
        <f t="shared" si="2"/>
        <v>132964730.80999997</v>
      </c>
    </row>
    <row r="12" spans="1:8" ht="12" x14ac:dyDescent="0.2">
      <c r="A12" s="35"/>
      <c r="B12" s="39" t="s">
        <v>18</v>
      </c>
      <c r="C12" s="53">
        <v>0</v>
      </c>
      <c r="D12" s="53">
        <v>0</v>
      </c>
      <c r="E12" s="53">
        <f t="shared" si="1"/>
        <v>0</v>
      </c>
      <c r="F12" s="53">
        <v>0</v>
      </c>
      <c r="G12" s="53">
        <v>0</v>
      </c>
      <c r="H12" s="53">
        <f t="shared" si="2"/>
        <v>0</v>
      </c>
    </row>
    <row r="13" spans="1:8" ht="12" x14ac:dyDescent="0.2">
      <c r="A13" s="35"/>
      <c r="B13" s="39" t="s">
        <v>44</v>
      </c>
      <c r="C13" s="53">
        <v>141231108.13999999</v>
      </c>
      <c r="D13" s="53">
        <v>-37901931.850000001</v>
      </c>
      <c r="E13" s="53">
        <f t="shared" si="1"/>
        <v>103329176.28999999</v>
      </c>
      <c r="F13" s="53">
        <v>7523668.21</v>
      </c>
      <c r="G13" s="53">
        <v>7412167.9699999997</v>
      </c>
      <c r="H13" s="53">
        <f t="shared" si="2"/>
        <v>95805508.079999998</v>
      </c>
    </row>
    <row r="14" spans="1:8" ht="12" x14ac:dyDescent="0.2">
      <c r="A14" s="35"/>
      <c r="B14" s="39" t="s">
        <v>19</v>
      </c>
      <c r="C14" s="53">
        <v>70691252.409999996</v>
      </c>
      <c r="D14" s="53">
        <v>33458844.219999999</v>
      </c>
      <c r="E14" s="53">
        <f t="shared" si="1"/>
        <v>104150096.63</v>
      </c>
      <c r="F14" s="53">
        <v>18475564.359999999</v>
      </c>
      <c r="G14" s="53">
        <v>16569948.75</v>
      </c>
      <c r="H14" s="53">
        <f t="shared" si="2"/>
        <v>85674532.269999996</v>
      </c>
    </row>
    <row r="15" spans="1:8" ht="12" x14ac:dyDescent="0.2">
      <c r="A15" s="37"/>
      <c r="B15" s="39"/>
      <c r="C15" s="53"/>
      <c r="D15" s="53"/>
      <c r="E15" s="53"/>
      <c r="F15" s="53"/>
      <c r="G15" s="53"/>
      <c r="H15" s="53"/>
    </row>
    <row r="16" spans="1:8" ht="12" x14ac:dyDescent="0.2">
      <c r="A16" s="38" t="s">
        <v>20</v>
      </c>
      <c r="B16" s="40"/>
      <c r="C16" s="53">
        <f t="shared" ref="C16:H16" si="3">SUM(C17:C23)</f>
        <v>266042728.15000001</v>
      </c>
      <c r="D16" s="53">
        <f t="shared" si="3"/>
        <v>125506963.76000001</v>
      </c>
      <c r="E16" s="53">
        <f t="shared" si="3"/>
        <v>391549691.91000003</v>
      </c>
      <c r="F16" s="53">
        <f t="shared" si="3"/>
        <v>102154589.86</v>
      </c>
      <c r="G16" s="53">
        <f t="shared" si="3"/>
        <v>100819993.24000001</v>
      </c>
      <c r="H16" s="53">
        <f t="shared" si="3"/>
        <v>289395102.05000001</v>
      </c>
    </row>
    <row r="17" spans="1:8" ht="12" x14ac:dyDescent="0.2">
      <c r="A17" s="35"/>
      <c r="B17" s="39" t="s">
        <v>45</v>
      </c>
      <c r="C17" s="53">
        <v>6337591.2400000002</v>
      </c>
      <c r="D17" s="53">
        <v>25985441.280000001</v>
      </c>
      <c r="E17" s="53">
        <f>C17+D17</f>
        <v>32323032.520000003</v>
      </c>
      <c r="F17" s="53">
        <v>23540776.780000001</v>
      </c>
      <c r="G17" s="53">
        <v>23518447.32</v>
      </c>
      <c r="H17" s="53">
        <f t="shared" ref="H17:H23" si="4">E17-F17</f>
        <v>8782255.7400000021</v>
      </c>
    </row>
    <row r="18" spans="1:8" ht="12" x14ac:dyDescent="0.2">
      <c r="A18" s="35"/>
      <c r="B18" s="39" t="s">
        <v>28</v>
      </c>
      <c r="C18" s="53">
        <v>209786285.34999999</v>
      </c>
      <c r="D18" s="53">
        <v>72997774.890000001</v>
      </c>
      <c r="E18" s="53">
        <f t="shared" ref="E18:E23" si="5">C18+D18</f>
        <v>282784060.24000001</v>
      </c>
      <c r="F18" s="53">
        <v>59216561.700000003</v>
      </c>
      <c r="G18" s="53">
        <v>58027354.829999998</v>
      </c>
      <c r="H18" s="53">
        <f t="shared" si="4"/>
        <v>223567498.54000002</v>
      </c>
    </row>
    <row r="19" spans="1:8" ht="12" x14ac:dyDescent="0.2">
      <c r="A19" s="35"/>
      <c r="B19" s="39" t="s">
        <v>21</v>
      </c>
      <c r="C19" s="53">
        <v>0</v>
      </c>
      <c r="D19" s="53">
        <v>0</v>
      </c>
      <c r="E19" s="53">
        <f t="shared" si="5"/>
        <v>0</v>
      </c>
      <c r="F19" s="53">
        <v>0</v>
      </c>
      <c r="G19" s="53">
        <v>0</v>
      </c>
      <c r="H19" s="53">
        <f t="shared" si="4"/>
        <v>0</v>
      </c>
    </row>
    <row r="20" spans="1:8" ht="12" x14ac:dyDescent="0.2">
      <c r="A20" s="35"/>
      <c r="B20" s="39" t="s">
        <v>46</v>
      </c>
      <c r="C20" s="53">
        <v>20518087.329999998</v>
      </c>
      <c r="D20" s="53">
        <v>26205284.109999999</v>
      </c>
      <c r="E20" s="53">
        <f t="shared" si="5"/>
        <v>46723371.439999998</v>
      </c>
      <c r="F20" s="53">
        <v>10880909.630000001</v>
      </c>
      <c r="G20" s="53">
        <v>10797400.140000001</v>
      </c>
      <c r="H20" s="53">
        <f t="shared" si="4"/>
        <v>35842461.809999995</v>
      </c>
    </row>
    <row r="21" spans="1:8" ht="12" x14ac:dyDescent="0.2">
      <c r="A21" s="35"/>
      <c r="B21" s="39" t="s">
        <v>47</v>
      </c>
      <c r="C21" s="53">
        <v>1476285.57</v>
      </c>
      <c r="D21" s="53">
        <v>340689.67</v>
      </c>
      <c r="E21" s="53">
        <f t="shared" si="5"/>
        <v>1816975.24</v>
      </c>
      <c r="F21" s="53">
        <v>288553.11</v>
      </c>
      <c r="G21" s="53">
        <v>261982.71</v>
      </c>
      <c r="H21" s="53">
        <f t="shared" si="4"/>
        <v>1528422.13</v>
      </c>
    </row>
    <row r="22" spans="1:8" ht="12" x14ac:dyDescent="0.2">
      <c r="A22" s="35"/>
      <c r="B22" s="39" t="s">
        <v>48</v>
      </c>
      <c r="C22" s="53">
        <v>23920000</v>
      </c>
      <c r="D22" s="53">
        <v>0</v>
      </c>
      <c r="E22" s="53">
        <f t="shared" si="5"/>
        <v>23920000</v>
      </c>
      <c r="F22" s="53">
        <v>7361767.54</v>
      </c>
      <c r="G22" s="53">
        <v>7361767.54</v>
      </c>
      <c r="H22" s="53">
        <f t="shared" si="4"/>
        <v>16558232.460000001</v>
      </c>
    </row>
    <row r="23" spans="1:8" ht="12" x14ac:dyDescent="0.2">
      <c r="A23" s="35"/>
      <c r="B23" s="39" t="s">
        <v>4</v>
      </c>
      <c r="C23" s="53">
        <v>4004478.66</v>
      </c>
      <c r="D23" s="53">
        <v>-22226.19</v>
      </c>
      <c r="E23" s="53">
        <f t="shared" si="5"/>
        <v>3982252.47</v>
      </c>
      <c r="F23" s="53">
        <v>866021.1</v>
      </c>
      <c r="G23" s="53">
        <v>853040.7</v>
      </c>
      <c r="H23" s="53">
        <f t="shared" si="4"/>
        <v>3116231.37</v>
      </c>
    </row>
    <row r="24" spans="1:8" ht="12" x14ac:dyDescent="0.2">
      <c r="A24" s="37"/>
      <c r="B24" s="39"/>
      <c r="C24" s="53"/>
      <c r="D24" s="53"/>
      <c r="E24" s="53"/>
      <c r="F24" s="53"/>
      <c r="G24" s="53"/>
      <c r="H24" s="53"/>
    </row>
    <row r="25" spans="1:8" ht="12" x14ac:dyDescent="0.2">
      <c r="A25" s="38" t="s">
        <v>49</v>
      </c>
      <c r="B25" s="40"/>
      <c r="C25" s="53">
        <f t="shared" ref="C25:H25" si="6">SUM(C26:C34)</f>
        <v>77017452.049999997</v>
      </c>
      <c r="D25" s="53">
        <f t="shared" si="6"/>
        <v>8918423.7100000009</v>
      </c>
      <c r="E25" s="53">
        <f t="shared" si="6"/>
        <v>85935875.760000005</v>
      </c>
      <c r="F25" s="53">
        <f t="shared" si="6"/>
        <v>21153372.039999999</v>
      </c>
      <c r="G25" s="53">
        <f t="shared" si="6"/>
        <v>20428587.539999999</v>
      </c>
      <c r="H25" s="53">
        <f t="shared" si="6"/>
        <v>64782503.719999999</v>
      </c>
    </row>
    <row r="26" spans="1:8" ht="12" x14ac:dyDescent="0.2">
      <c r="A26" s="35"/>
      <c r="B26" s="39" t="s">
        <v>29</v>
      </c>
      <c r="C26" s="53">
        <v>63711576.329999998</v>
      </c>
      <c r="D26" s="53">
        <v>252538.33</v>
      </c>
      <c r="E26" s="53">
        <f>C26+D26</f>
        <v>63964114.659999996</v>
      </c>
      <c r="F26" s="53">
        <v>16563337.539999999</v>
      </c>
      <c r="G26" s="53">
        <v>15934199.27</v>
      </c>
      <c r="H26" s="53">
        <f t="shared" ref="H26:H34" si="7">E26-F26</f>
        <v>47400777.119999997</v>
      </c>
    </row>
    <row r="27" spans="1:8" ht="12" x14ac:dyDescent="0.2">
      <c r="A27" s="35"/>
      <c r="B27" s="39" t="s">
        <v>24</v>
      </c>
      <c r="C27" s="53">
        <v>11660045.380000001</v>
      </c>
      <c r="D27" s="53">
        <v>1871735.79</v>
      </c>
      <c r="E27" s="53">
        <f t="shared" ref="E27:E34" si="8">C27+D27</f>
        <v>13531781.170000002</v>
      </c>
      <c r="F27" s="53">
        <v>2854365.79</v>
      </c>
      <c r="G27" s="53">
        <v>2770565.54</v>
      </c>
      <c r="H27" s="53">
        <f t="shared" si="7"/>
        <v>10677415.380000003</v>
      </c>
    </row>
    <row r="28" spans="1:8" ht="12" x14ac:dyDescent="0.2">
      <c r="A28" s="35"/>
      <c r="B28" s="39" t="s">
        <v>30</v>
      </c>
      <c r="C28" s="53">
        <v>0</v>
      </c>
      <c r="D28" s="53">
        <v>1069229.06</v>
      </c>
      <c r="E28" s="53">
        <f t="shared" si="8"/>
        <v>1069229.06</v>
      </c>
      <c r="F28" s="53">
        <v>626115.04</v>
      </c>
      <c r="G28" s="53">
        <v>626115.04</v>
      </c>
      <c r="H28" s="53">
        <f t="shared" si="7"/>
        <v>443114.02</v>
      </c>
    </row>
    <row r="29" spans="1:8" ht="12" x14ac:dyDescent="0.2">
      <c r="A29" s="35"/>
      <c r="B29" s="39" t="s">
        <v>50</v>
      </c>
      <c r="C29" s="53">
        <v>0</v>
      </c>
      <c r="D29" s="53">
        <v>0</v>
      </c>
      <c r="E29" s="53">
        <f t="shared" si="8"/>
        <v>0</v>
      </c>
      <c r="F29" s="53">
        <v>0</v>
      </c>
      <c r="G29" s="53">
        <v>0</v>
      </c>
      <c r="H29" s="53">
        <f t="shared" si="7"/>
        <v>0</v>
      </c>
    </row>
    <row r="30" spans="1:8" ht="12" x14ac:dyDescent="0.2">
      <c r="A30" s="35"/>
      <c r="B30" s="39" t="s">
        <v>22</v>
      </c>
      <c r="C30" s="53">
        <v>0</v>
      </c>
      <c r="D30" s="53">
        <v>2891983.15</v>
      </c>
      <c r="E30" s="53">
        <f t="shared" si="8"/>
        <v>2891983.15</v>
      </c>
      <c r="F30" s="53">
        <v>0</v>
      </c>
      <c r="G30" s="53">
        <v>0</v>
      </c>
      <c r="H30" s="53">
        <f t="shared" si="7"/>
        <v>2891983.15</v>
      </c>
    </row>
    <row r="31" spans="1:8" ht="12" x14ac:dyDescent="0.2">
      <c r="A31" s="35"/>
      <c r="B31" s="39" t="s">
        <v>5</v>
      </c>
      <c r="C31" s="53">
        <v>0</v>
      </c>
      <c r="D31" s="53">
        <v>0</v>
      </c>
      <c r="E31" s="53">
        <f t="shared" si="8"/>
        <v>0</v>
      </c>
      <c r="F31" s="53">
        <v>0</v>
      </c>
      <c r="G31" s="53">
        <v>0</v>
      </c>
      <c r="H31" s="53">
        <f t="shared" si="7"/>
        <v>0</v>
      </c>
    </row>
    <row r="32" spans="1:8" ht="12" x14ac:dyDescent="0.2">
      <c r="A32" s="35"/>
      <c r="B32" s="39" t="s">
        <v>6</v>
      </c>
      <c r="C32" s="53">
        <v>1645830.34</v>
      </c>
      <c r="D32" s="53">
        <v>2832937.38</v>
      </c>
      <c r="E32" s="53">
        <f t="shared" si="8"/>
        <v>4478767.72</v>
      </c>
      <c r="F32" s="53">
        <v>1109553.67</v>
      </c>
      <c r="G32" s="53">
        <v>1097707.69</v>
      </c>
      <c r="H32" s="53">
        <f t="shared" si="7"/>
        <v>3369214.05</v>
      </c>
    </row>
    <row r="33" spans="1:8" ht="12" x14ac:dyDescent="0.2">
      <c r="A33" s="35"/>
      <c r="B33" s="39" t="s">
        <v>51</v>
      </c>
      <c r="C33" s="53">
        <v>0</v>
      </c>
      <c r="D33" s="53">
        <v>0</v>
      </c>
      <c r="E33" s="53">
        <f t="shared" si="8"/>
        <v>0</v>
      </c>
      <c r="F33" s="53">
        <v>0</v>
      </c>
      <c r="G33" s="53">
        <v>0</v>
      </c>
      <c r="H33" s="53">
        <f t="shared" si="7"/>
        <v>0</v>
      </c>
    </row>
    <row r="34" spans="1:8" ht="12" x14ac:dyDescent="0.2">
      <c r="A34" s="35"/>
      <c r="B34" s="39" t="s">
        <v>31</v>
      </c>
      <c r="C34" s="53">
        <v>0</v>
      </c>
      <c r="D34" s="53">
        <v>0</v>
      </c>
      <c r="E34" s="53">
        <f t="shared" si="8"/>
        <v>0</v>
      </c>
      <c r="F34" s="53">
        <v>0</v>
      </c>
      <c r="G34" s="53">
        <v>0</v>
      </c>
      <c r="H34" s="53">
        <f t="shared" si="7"/>
        <v>0</v>
      </c>
    </row>
    <row r="35" spans="1:8" ht="12" x14ac:dyDescent="0.2">
      <c r="A35" s="37"/>
      <c r="B35" s="39"/>
      <c r="C35" s="53"/>
      <c r="D35" s="53"/>
      <c r="E35" s="53"/>
      <c r="F35" s="53"/>
      <c r="G35" s="53"/>
      <c r="H35" s="53"/>
    </row>
    <row r="36" spans="1:8" ht="12" x14ac:dyDescent="0.2">
      <c r="A36" s="38" t="s">
        <v>32</v>
      </c>
      <c r="B36" s="40"/>
      <c r="C36" s="53">
        <f t="shared" ref="C36:H36" si="9">SUM(C37:C40)</f>
        <v>0</v>
      </c>
      <c r="D36" s="53">
        <f t="shared" si="9"/>
        <v>0</v>
      </c>
      <c r="E36" s="53">
        <f t="shared" si="9"/>
        <v>0</v>
      </c>
      <c r="F36" s="53">
        <f t="shared" si="9"/>
        <v>0</v>
      </c>
      <c r="G36" s="53">
        <f t="shared" si="9"/>
        <v>0</v>
      </c>
      <c r="H36" s="53">
        <f t="shared" si="9"/>
        <v>0</v>
      </c>
    </row>
    <row r="37" spans="1:8" ht="12" x14ac:dyDescent="0.2">
      <c r="A37" s="35"/>
      <c r="B37" s="39" t="s">
        <v>52</v>
      </c>
      <c r="C37" s="53">
        <v>0</v>
      </c>
      <c r="D37" s="53">
        <v>0</v>
      </c>
      <c r="E37" s="53">
        <f>C37+D37</f>
        <v>0</v>
      </c>
      <c r="F37" s="53">
        <v>0</v>
      </c>
      <c r="G37" s="53">
        <v>0</v>
      </c>
      <c r="H37" s="53">
        <f t="shared" ref="H37:H40" si="10">E37-F37</f>
        <v>0</v>
      </c>
    </row>
    <row r="38" spans="1:8" ht="22.5" x14ac:dyDescent="0.2">
      <c r="A38" s="35"/>
      <c r="B38" s="39" t="s">
        <v>25</v>
      </c>
      <c r="C38" s="53">
        <v>0</v>
      </c>
      <c r="D38" s="53">
        <v>0</v>
      </c>
      <c r="E38" s="53">
        <f t="shared" ref="E38:E40" si="11">C38+D38</f>
        <v>0</v>
      </c>
      <c r="F38" s="53">
        <v>0</v>
      </c>
      <c r="G38" s="53">
        <v>0</v>
      </c>
      <c r="H38" s="53">
        <f t="shared" si="10"/>
        <v>0</v>
      </c>
    </row>
    <row r="39" spans="1:8" ht="12" x14ac:dyDescent="0.2">
      <c r="A39" s="35"/>
      <c r="B39" s="39" t="s">
        <v>33</v>
      </c>
      <c r="C39" s="53">
        <v>0</v>
      </c>
      <c r="D39" s="53">
        <v>0</v>
      </c>
      <c r="E39" s="53">
        <f t="shared" si="11"/>
        <v>0</v>
      </c>
      <c r="F39" s="53">
        <v>0</v>
      </c>
      <c r="G39" s="53">
        <v>0</v>
      </c>
      <c r="H39" s="53">
        <f t="shared" si="10"/>
        <v>0</v>
      </c>
    </row>
    <row r="40" spans="1:8" ht="12" x14ac:dyDescent="0.2">
      <c r="A40" s="35"/>
      <c r="B40" s="39" t="s">
        <v>7</v>
      </c>
      <c r="C40" s="53">
        <v>0</v>
      </c>
      <c r="D40" s="53">
        <v>0</v>
      </c>
      <c r="E40" s="53">
        <f t="shared" si="11"/>
        <v>0</v>
      </c>
      <c r="F40" s="53">
        <v>0</v>
      </c>
      <c r="G40" s="53">
        <v>0</v>
      </c>
      <c r="H40" s="53">
        <f t="shared" si="10"/>
        <v>0</v>
      </c>
    </row>
    <row r="41" spans="1:8" ht="12" x14ac:dyDescent="0.2">
      <c r="A41" s="37"/>
      <c r="B41" s="39"/>
      <c r="C41" s="53"/>
      <c r="D41" s="53"/>
      <c r="E41" s="53"/>
      <c r="F41" s="53"/>
      <c r="G41" s="53"/>
      <c r="H41" s="53"/>
    </row>
    <row r="42" spans="1:8" ht="12" x14ac:dyDescent="0.2">
      <c r="A42" s="43"/>
      <c r="B42" s="44" t="s">
        <v>53</v>
      </c>
      <c r="C42" s="47">
        <f t="shared" ref="C42:H42" si="12">SUM(C36+C25+C16+C6)</f>
        <v>784568697.46000004</v>
      </c>
      <c r="D42" s="47">
        <f t="shared" si="12"/>
        <v>125477758.28</v>
      </c>
      <c r="E42" s="47">
        <f t="shared" si="12"/>
        <v>910046455.74000001</v>
      </c>
      <c r="F42" s="47">
        <f t="shared" si="12"/>
        <v>200382492.62</v>
      </c>
      <c r="G42" s="47">
        <f t="shared" si="12"/>
        <v>195670722.63999999</v>
      </c>
      <c r="H42" s="47">
        <f t="shared" si="12"/>
        <v>709663963.11999989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34"/>
      <c r="B44" s="34"/>
      <c r="C44" s="34"/>
      <c r="D44" s="34"/>
      <c r="E44" s="34"/>
      <c r="F44" s="34"/>
      <c r="G44" s="34"/>
      <c r="H44" s="34"/>
    </row>
    <row r="48" spans="1:8" x14ac:dyDescent="0.2">
      <c r="B48" s="57" t="s">
        <v>199</v>
      </c>
      <c r="C48" s="55"/>
      <c r="D48" s="58"/>
      <c r="E48" s="59" t="s">
        <v>205</v>
      </c>
      <c r="F48" s="59"/>
      <c r="G48" s="56"/>
    </row>
    <row r="49" spans="2:7" x14ac:dyDescent="0.2">
      <c r="B49" s="57" t="s">
        <v>201</v>
      </c>
      <c r="C49" s="55"/>
      <c r="D49" s="55"/>
      <c r="E49" s="59" t="s">
        <v>202</v>
      </c>
      <c r="F49" s="59"/>
      <c r="G49" s="56"/>
    </row>
  </sheetData>
  <sheetProtection formatCells="0" formatColumns="0" formatRows="0" autoFilter="0"/>
  <mergeCells count="6">
    <mergeCell ref="E49:F49"/>
    <mergeCell ref="A1:H1"/>
    <mergeCell ref="A2:B4"/>
    <mergeCell ref="C2:G2"/>
    <mergeCell ref="H2:H3"/>
    <mergeCell ref="E48:F4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2019-04-30T18:31:00Z</cp:lastPrinted>
  <dcterms:created xsi:type="dcterms:W3CDTF">2014-02-10T03:37:14Z</dcterms:created>
  <dcterms:modified xsi:type="dcterms:W3CDTF">2019-05-04T02:13:50Z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